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91" windowWidth="15480" windowHeight="11145" activeTab="0"/>
  </bookViews>
  <sheets>
    <sheet name="Resultatliste" sheetId="1" r:id="rId1"/>
    <sheet name="Indtastning Damer" sheetId="2" r:id="rId2"/>
    <sheet name="Sotering" sheetId="3" r:id="rId3"/>
    <sheet name="Indtastning Herrer" sheetId="4" r:id="rId4"/>
    <sheet name="Slagsedler Damer" sheetId="5" r:id="rId5"/>
    <sheet name="Slagsedler Herrer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'Resultatliste'!$A$1:$A$3</definedName>
    <definedName name="Dato">'[1]Stævneopl'!$B$2</definedName>
    <definedName name="Hal">'[2]Stævneoplysninger'!$B$3</definedName>
    <definedName name="Raekker">'[1]Stævneopl'!$A$9:$B$10</definedName>
    <definedName name="Staevne">'[1]Stævneopl'!$B$1</definedName>
    <definedName name="Staevneansvar">'[2]Stævneoplysninger'!$B$4</definedName>
    <definedName name="_xlnm.Print_Area" localSheetId="4">'Slagsedler Damer'!$A$1:$Y$185</definedName>
  </definedNames>
  <calcPr fullCalcOnLoad="1"/>
</workbook>
</file>

<file path=xl/sharedStrings.xml><?xml version="1.0" encoding="utf-8"?>
<sst xmlns="http://schemas.openxmlformats.org/spreadsheetml/2006/main" count="1212" uniqueCount="65">
  <si>
    <t>Bonus</t>
  </si>
  <si>
    <t>5</t>
  </si>
  <si>
    <t>7</t>
  </si>
  <si>
    <t>9</t>
  </si>
  <si>
    <t>11</t>
  </si>
  <si>
    <t>Bane</t>
  </si>
  <si>
    <t>licensnr.</t>
  </si>
  <si>
    <t>Navn</t>
  </si>
  <si>
    <t>Klub</t>
  </si>
  <si>
    <t>Kegler</t>
  </si>
  <si>
    <t>1. runde</t>
  </si>
  <si>
    <t>2. runde</t>
  </si>
  <si>
    <t>4. runde</t>
  </si>
  <si>
    <t>5. runde</t>
  </si>
  <si>
    <t>3. runde</t>
  </si>
  <si>
    <t>I alt</t>
  </si>
  <si>
    <t>parnr.</t>
  </si>
  <si>
    <t>Licensnr.</t>
  </si>
  <si>
    <t>Total</t>
  </si>
  <si>
    <t>Nr.</t>
  </si>
  <si>
    <t>bonus</t>
  </si>
  <si>
    <t>Subtotal</t>
  </si>
  <si>
    <t>Par</t>
  </si>
  <si>
    <t>KeglerFinale</t>
  </si>
  <si>
    <t>SerierFinale</t>
  </si>
  <si>
    <t>6</t>
  </si>
  <si>
    <t>8</t>
  </si>
  <si>
    <t>10</t>
  </si>
  <si>
    <t>12</t>
  </si>
  <si>
    <t>Indl.</t>
  </si>
  <si>
    <t xml:space="preserve">Ovf. </t>
  </si>
  <si>
    <t>kegler</t>
  </si>
  <si>
    <t>Kamp 1</t>
  </si>
  <si>
    <t>Rude 1</t>
  </si>
  <si>
    <t>Rude 2</t>
  </si>
  <si>
    <t>Rude 3</t>
  </si>
  <si>
    <t>Rude 4</t>
  </si>
  <si>
    <t>Rude 5</t>
  </si>
  <si>
    <t>Rude 6</t>
  </si>
  <si>
    <t>Rude 7</t>
  </si>
  <si>
    <t>Rude 8</t>
  </si>
  <si>
    <t>Rude 9</t>
  </si>
  <si>
    <t>Rude 10</t>
  </si>
  <si>
    <t xml:space="preserve">Bane </t>
  </si>
  <si>
    <t>Kamp 2</t>
  </si>
  <si>
    <t>Kamp 3</t>
  </si>
  <si>
    <t>Kamp 4</t>
  </si>
  <si>
    <t>Kamp 5</t>
  </si>
  <si>
    <t>Hold nr.</t>
  </si>
  <si>
    <t xml:space="preserve"> </t>
  </si>
  <si>
    <t>Herrer</t>
  </si>
  <si>
    <t>Mix</t>
  </si>
  <si>
    <t>Semi</t>
  </si>
  <si>
    <t>finale</t>
  </si>
  <si>
    <t>Ind</t>
  </si>
  <si>
    <t>lede</t>
  </si>
  <si>
    <t/>
  </si>
  <si>
    <t>Maribowl</t>
  </si>
  <si>
    <t>1</t>
  </si>
  <si>
    <t>2</t>
  </si>
  <si>
    <t>3</t>
  </si>
  <si>
    <t>4</t>
  </si>
  <si>
    <t>SM Mix Matzplayfinaler 2009</t>
  </si>
  <si>
    <t>19. oktober 2009</t>
  </si>
  <si>
    <t>SM Mix 2009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</si>
</sst>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;;;@"/>
    <numFmt numFmtId="173" formatCode="00\-000\-000"/>
  </numFmts>
  <fonts count="51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3" borderId="2" applyNumberFormat="0" applyAlignment="0" applyProtection="0"/>
    <xf numFmtId="0" fontId="41" fillId="24" borderId="3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3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173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3" fontId="2" fillId="0" borderId="24" xfId="0" applyNumberFormat="1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173" fontId="2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172" fontId="2" fillId="0" borderId="28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3" fontId="6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173" fontId="2" fillId="0" borderId="17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72" fontId="2" fillId="0" borderId="17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3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3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/>
    </xf>
    <xf numFmtId="49" fontId="0" fillId="0" borderId="2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4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17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173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Border="1" applyAlignment="1" applyProtection="1">
      <alignment horizontal="center"/>
      <protection/>
    </xf>
    <xf numFmtId="0" fontId="3" fillId="0" borderId="46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7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2" fontId="2" fillId="0" borderId="53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172" fontId="2" fillId="0" borderId="26" xfId="0" applyNumberFormat="1" applyFont="1" applyBorder="1" applyAlignment="1" applyProtection="1">
      <alignment horizontal="center"/>
      <protection/>
    </xf>
    <xf numFmtId="172" fontId="2" fillId="0" borderId="21" xfId="0" applyNumberFormat="1" applyFont="1" applyBorder="1" applyAlignment="1" applyProtection="1">
      <alignment horizontal="center"/>
      <protection/>
    </xf>
    <xf numFmtId="172" fontId="2" fillId="0" borderId="31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55" xfId="0" applyFon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2" fillId="0" borderId="53" xfId="0" applyNumberFormat="1" applyFont="1" applyBorder="1" applyAlignment="1">
      <alignment horizontal="center"/>
    </xf>
    <xf numFmtId="0" fontId="2" fillId="0" borderId="57" xfId="0" applyFont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7" fillId="0" borderId="57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1" fontId="2" fillId="0" borderId="11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57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3" fillId="0" borderId="57" xfId="0" applyFont="1" applyBorder="1" applyAlignment="1" applyProtection="1">
      <alignment horizontal="center"/>
      <protection/>
    </xf>
    <xf numFmtId="0" fontId="3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3" fillId="0" borderId="57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28" xfId="0" applyNumberFormat="1" applyFont="1" applyBorder="1" applyAlignment="1">
      <alignment/>
    </xf>
    <xf numFmtId="0" fontId="2" fillId="0" borderId="54" xfId="0" applyFont="1" applyBorder="1" applyAlignment="1">
      <alignment horizontal="left"/>
    </xf>
    <xf numFmtId="172" fontId="2" fillId="0" borderId="10" xfId="0" applyNumberFormat="1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172" fontId="2" fillId="0" borderId="20" xfId="0" applyNumberFormat="1" applyFont="1" applyBorder="1" applyAlignment="1" applyProtection="1">
      <alignment horizontal="center"/>
      <protection/>
    </xf>
    <xf numFmtId="49" fontId="0" fillId="0" borderId="25" xfId="0" applyNumberFormat="1" applyFont="1" applyBorder="1" applyAlignment="1">
      <alignment horizontal="center"/>
    </xf>
    <xf numFmtId="0" fontId="2" fillId="0" borderId="55" xfId="0" applyFont="1" applyBorder="1" applyAlignment="1" applyProtection="1">
      <alignment horizontal="center"/>
      <protection/>
    </xf>
    <xf numFmtId="0" fontId="2" fillId="0" borderId="56" xfId="0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/>
    </xf>
    <xf numFmtId="172" fontId="15" fillId="0" borderId="10" xfId="0" applyNumberFormat="1" applyFont="1" applyBorder="1" applyAlignment="1" applyProtection="1">
      <alignment horizontal="center"/>
      <protection/>
    </xf>
    <xf numFmtId="0" fontId="15" fillId="0" borderId="55" xfId="0" applyFont="1" applyBorder="1" applyAlignment="1" applyProtection="1">
      <alignment horizontal="center"/>
      <protection/>
    </xf>
    <xf numFmtId="172" fontId="15" fillId="0" borderId="15" xfId="0" applyNumberFormat="1" applyFont="1" applyBorder="1" applyAlignment="1" applyProtection="1">
      <alignment horizontal="center"/>
      <protection/>
    </xf>
    <xf numFmtId="0" fontId="15" fillId="0" borderId="56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2" fillId="0" borderId="17" xfId="0" applyFont="1" applyBorder="1" applyAlignment="1">
      <alignment horizontal="left"/>
    </xf>
    <xf numFmtId="173" fontId="2" fillId="0" borderId="16" xfId="0" applyNumberFormat="1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M%20Mix\dmfina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laus%20Petersen\Lokale%20indstillinger\Temporary%20Internet%20Files\OLK122\Dam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laus%20Petersen\Lokale%20indstillinger\Temporary%20Internet%20Files\OLK122\Herr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Mdou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geroplysn"/>
      <sheetName val="Stævneopl"/>
      <sheetName val="Finalister"/>
      <sheetName val="Finaler"/>
      <sheetName val="OvfRes"/>
      <sheetName val="Resultatliste"/>
      <sheetName val="TilReg"/>
      <sheetName val="Slagsedler"/>
    </sheetNames>
    <sheetDataSet>
      <sheetData sheetId="1">
        <row r="1">
          <cell r="B1" t="str">
            <v>SM Mix double Matsplayfinaler</v>
          </cell>
        </row>
        <row r="2">
          <cell r="B2" t="str">
            <v>20. november 2005</v>
          </cell>
        </row>
        <row r="9">
          <cell r="A9">
            <v>1</v>
          </cell>
          <cell r="B9" t="str">
            <v>Mix double</v>
          </cell>
        </row>
        <row r="10">
          <cell r="A10">
            <v>2</v>
          </cell>
        </row>
      </sheetData>
      <sheetData sheetId="2"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</row>
        <row r="7">
          <cell r="B7">
            <v>0</v>
          </cell>
          <cell r="C7" t="str">
            <v/>
          </cell>
          <cell r="D7" t="str">
            <v/>
          </cell>
          <cell r="E7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B10">
            <v>0</v>
          </cell>
          <cell r="C10" t="str">
            <v/>
          </cell>
          <cell r="D10" t="str">
            <v/>
          </cell>
          <cell r="E10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</sheetData>
      <sheetData sheetId="4">
        <row r="3">
          <cell r="P3">
            <v>0</v>
          </cell>
          <cell r="Q3" t="str">
            <v/>
          </cell>
          <cell r="R3">
            <v>0</v>
          </cell>
          <cell r="S3" t="str">
            <v/>
          </cell>
          <cell r="AC3">
            <v>0</v>
          </cell>
          <cell r="AD3">
            <v>0</v>
          </cell>
        </row>
        <row r="4">
          <cell r="P4">
            <v>0</v>
          </cell>
          <cell r="Q4" t="str">
            <v/>
          </cell>
          <cell r="R4">
            <v>0</v>
          </cell>
          <cell r="S4" t="str">
            <v/>
          </cell>
          <cell r="AC4">
            <v>0</v>
          </cell>
          <cell r="AD4">
            <v>0</v>
          </cell>
        </row>
        <row r="5">
          <cell r="P5">
            <v>0</v>
          </cell>
          <cell r="Q5" t="str">
            <v/>
          </cell>
          <cell r="R5">
            <v>0</v>
          </cell>
          <cell r="S5" t="str">
            <v/>
          </cell>
          <cell r="AC5">
            <v>0</v>
          </cell>
          <cell r="AD5">
            <v>0</v>
          </cell>
        </row>
        <row r="6">
          <cell r="P6">
            <v>0</v>
          </cell>
          <cell r="Q6" t="str">
            <v/>
          </cell>
          <cell r="R6">
            <v>0</v>
          </cell>
          <cell r="S6" t="str">
            <v/>
          </cell>
          <cell r="AC6">
            <v>0</v>
          </cell>
          <cell r="AD6">
            <v>0</v>
          </cell>
        </row>
        <row r="7">
          <cell r="P7">
            <v>0</v>
          </cell>
          <cell r="Q7" t="str">
            <v/>
          </cell>
          <cell r="R7">
            <v>0</v>
          </cell>
          <cell r="S7" t="str">
            <v/>
          </cell>
          <cell r="AC7">
            <v>0</v>
          </cell>
          <cell r="AD7">
            <v>0</v>
          </cell>
        </row>
        <row r="8">
          <cell r="P8">
            <v>0</v>
          </cell>
          <cell r="Q8" t="str">
            <v/>
          </cell>
          <cell r="R8">
            <v>0</v>
          </cell>
          <cell r="S8" t="str">
            <v/>
          </cell>
          <cell r="AC8">
            <v>0</v>
          </cell>
          <cell r="AD8">
            <v>0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 t="str">
            <v/>
          </cell>
          <cell r="P16">
            <v>0</v>
          </cell>
          <cell r="Q16" t="str">
            <v/>
          </cell>
          <cell r="R16">
            <v>0</v>
          </cell>
          <cell r="S16" t="str">
            <v/>
          </cell>
          <cell r="T16">
            <v>0</v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 t="str">
            <v/>
          </cell>
          <cell r="P17">
            <v>0</v>
          </cell>
          <cell r="Q17" t="str">
            <v/>
          </cell>
          <cell r="R17">
            <v>0</v>
          </cell>
          <cell r="S17" t="str">
            <v/>
          </cell>
          <cell r="T17">
            <v>0</v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>
            <v>0</v>
          </cell>
          <cell r="F18">
            <v>0</v>
          </cell>
          <cell r="G18" t="str">
            <v/>
          </cell>
          <cell r="H18">
            <v>0</v>
          </cell>
          <cell r="I18" t="str">
            <v/>
          </cell>
          <cell r="J18">
            <v>0</v>
          </cell>
          <cell r="K18" t="str">
            <v/>
          </cell>
          <cell r="L18">
            <v>0</v>
          </cell>
          <cell r="M18" t="str">
            <v/>
          </cell>
          <cell r="N18">
            <v>0</v>
          </cell>
          <cell r="O18" t="str">
            <v/>
          </cell>
          <cell r="P18">
            <v>0</v>
          </cell>
          <cell r="Q18" t="str">
            <v/>
          </cell>
          <cell r="R18">
            <v>0</v>
          </cell>
          <cell r="S18" t="str">
            <v/>
          </cell>
          <cell r="T18">
            <v>0</v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>
            <v>0</v>
          </cell>
          <cell r="F19">
            <v>0</v>
          </cell>
          <cell r="G19" t="str">
            <v/>
          </cell>
          <cell r="H19">
            <v>0</v>
          </cell>
          <cell r="I19" t="str">
            <v/>
          </cell>
          <cell r="J19">
            <v>0</v>
          </cell>
          <cell r="K19" t="str">
            <v/>
          </cell>
          <cell r="L19">
            <v>0</v>
          </cell>
          <cell r="M19" t="str">
            <v/>
          </cell>
          <cell r="N19">
            <v>0</v>
          </cell>
          <cell r="O19" t="str">
            <v/>
          </cell>
          <cell r="P19">
            <v>0</v>
          </cell>
          <cell r="Q19" t="str">
            <v/>
          </cell>
          <cell r="R19">
            <v>0</v>
          </cell>
          <cell r="S19" t="str">
            <v/>
          </cell>
          <cell r="T19">
            <v>0</v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>
            <v>0</v>
          </cell>
          <cell r="F20">
            <v>0</v>
          </cell>
          <cell r="G20" t="str">
            <v/>
          </cell>
          <cell r="H20">
            <v>0</v>
          </cell>
          <cell r="I20" t="str">
            <v/>
          </cell>
          <cell r="J20">
            <v>0</v>
          </cell>
          <cell r="K20" t="str">
            <v/>
          </cell>
          <cell r="L20">
            <v>0</v>
          </cell>
          <cell r="M20" t="str">
            <v/>
          </cell>
          <cell r="N20">
            <v>0</v>
          </cell>
          <cell r="O20" t="str">
            <v/>
          </cell>
          <cell r="P20">
            <v>0</v>
          </cell>
          <cell r="Q20" t="str">
            <v/>
          </cell>
          <cell r="R20">
            <v>0</v>
          </cell>
          <cell r="S20" t="str">
            <v/>
          </cell>
          <cell r="T20">
            <v>0</v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>
            <v>0</v>
          </cell>
          <cell r="F21">
            <v>0</v>
          </cell>
          <cell r="G21" t="str">
            <v/>
          </cell>
          <cell r="H21">
            <v>0</v>
          </cell>
          <cell r="I21" t="str">
            <v/>
          </cell>
          <cell r="J21">
            <v>0</v>
          </cell>
          <cell r="K21" t="str">
            <v/>
          </cell>
          <cell r="L21">
            <v>0</v>
          </cell>
          <cell r="M21" t="str">
            <v/>
          </cell>
          <cell r="N21">
            <v>0</v>
          </cell>
          <cell r="O21" t="str">
            <v/>
          </cell>
          <cell r="P21">
            <v>0</v>
          </cell>
          <cell r="Q21" t="str">
            <v/>
          </cell>
          <cell r="R21">
            <v>0</v>
          </cell>
          <cell r="S21" t="str">
            <v/>
          </cell>
          <cell r="T21">
            <v>0</v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>
            <v>0</v>
          </cell>
          <cell r="F22">
            <v>0</v>
          </cell>
          <cell r="G22" t="str">
            <v/>
          </cell>
          <cell r="H22">
            <v>0</v>
          </cell>
          <cell r="I22" t="str">
            <v/>
          </cell>
          <cell r="J22">
            <v>0</v>
          </cell>
          <cell r="K22" t="str">
            <v/>
          </cell>
          <cell r="L22">
            <v>0</v>
          </cell>
          <cell r="M22" t="str">
            <v/>
          </cell>
          <cell r="N22">
            <v>0</v>
          </cell>
          <cell r="O22" t="str">
            <v/>
          </cell>
          <cell r="P22">
            <v>0</v>
          </cell>
          <cell r="Q22" t="str">
            <v/>
          </cell>
          <cell r="R22">
            <v>0</v>
          </cell>
          <cell r="S22" t="str">
            <v/>
          </cell>
          <cell r="T22">
            <v>0</v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>
            <v>0</v>
          </cell>
          <cell r="F23">
            <v>0</v>
          </cell>
          <cell r="G23" t="str">
            <v/>
          </cell>
          <cell r="H23">
            <v>0</v>
          </cell>
          <cell r="I23" t="str">
            <v/>
          </cell>
          <cell r="J23">
            <v>0</v>
          </cell>
          <cell r="K23" t="str">
            <v/>
          </cell>
          <cell r="L23">
            <v>0</v>
          </cell>
          <cell r="M23" t="str">
            <v/>
          </cell>
          <cell r="N23">
            <v>0</v>
          </cell>
          <cell r="O23" t="str">
            <v/>
          </cell>
          <cell r="P23">
            <v>0</v>
          </cell>
          <cell r="Q23" t="str">
            <v/>
          </cell>
          <cell r="R23">
            <v>0</v>
          </cell>
          <cell r="S23" t="str">
            <v/>
          </cell>
          <cell r="T23">
            <v>0</v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ugeroplysninger"/>
      <sheetName val="Stævneoplysninger"/>
      <sheetName val="Startliste"/>
      <sheetName val="Slagseddel"/>
      <sheetName val="IndtastResultater"/>
      <sheetName val="OvfPar"/>
      <sheetName val="Damepar"/>
      <sheetName val="Herrepar"/>
      <sheetName val="Slagsedler semifinale"/>
      <sheetName val="SemiFinaleResultater"/>
      <sheetName val="SemiFinale"/>
      <sheetName val="Ark1"/>
      <sheetName val="TilReg"/>
    </sheetNames>
    <sheetDataSet>
      <sheetData sheetId="1">
        <row r="3">
          <cell r="B3" t="str">
            <v>Roskilde Bowlingcenter</v>
          </cell>
        </row>
        <row r="4">
          <cell r="B4" t="str">
            <v>SBwU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ugeroplysninger"/>
      <sheetName val="Stævneoplysninger"/>
      <sheetName val="Startliste"/>
      <sheetName val="Slagseddel"/>
      <sheetName val="IndtastResultater"/>
      <sheetName val="OvfPar"/>
      <sheetName val="Damepar"/>
      <sheetName val="Herrepar"/>
      <sheetName val="SemiFinaleResultater"/>
      <sheetName val="SemiFinale"/>
      <sheetName val="Slagsedler semifinale"/>
      <sheetName val="TilReg"/>
    </sheetNames>
    <sheetDataSet>
      <sheetData sheetId="9">
        <row r="8">
          <cell r="B8" t="str">
            <v>Bjarne Machon</v>
          </cell>
          <cell r="C8" t="str">
            <v>FBK 2000</v>
          </cell>
          <cell r="D8">
            <v>35036013</v>
          </cell>
          <cell r="E8">
            <v>14</v>
          </cell>
          <cell r="F8">
            <v>1582</v>
          </cell>
        </row>
        <row r="9">
          <cell r="B9" t="str">
            <v>Per Hjort</v>
          </cell>
          <cell r="C9" t="str">
            <v>FBK 2000</v>
          </cell>
          <cell r="D9">
            <v>35036009</v>
          </cell>
          <cell r="E9">
            <v>14</v>
          </cell>
          <cell r="F9">
            <v>1582</v>
          </cell>
        </row>
        <row r="11">
          <cell r="B11" t="str">
            <v>Kim Hedegaard</v>
          </cell>
          <cell r="C11" t="str">
            <v>Ravnsborg</v>
          </cell>
          <cell r="D11">
            <v>45072033</v>
          </cell>
          <cell r="E11">
            <v>38</v>
          </cell>
          <cell r="F11">
            <v>1543</v>
          </cell>
        </row>
        <row r="12">
          <cell r="B12" t="str">
            <v>Jacob Hansen</v>
          </cell>
          <cell r="C12" t="str">
            <v>Ravnsborg</v>
          </cell>
          <cell r="D12">
            <v>45072039</v>
          </cell>
          <cell r="E12">
            <v>38</v>
          </cell>
          <cell r="F12">
            <v>1589</v>
          </cell>
        </row>
        <row r="14">
          <cell r="B14" t="str">
            <v>Kim Anderson</v>
          </cell>
          <cell r="C14" t="str">
            <v>Ravnsborg</v>
          </cell>
          <cell r="D14">
            <v>45072069</v>
          </cell>
          <cell r="E14">
            <v>70</v>
          </cell>
          <cell r="F14">
            <v>1597</v>
          </cell>
        </row>
        <row r="15">
          <cell r="B15" t="str">
            <v>René Lomholt</v>
          </cell>
          <cell r="C15" t="str">
            <v>Ravnsborg</v>
          </cell>
          <cell r="D15">
            <v>45072007</v>
          </cell>
          <cell r="E15">
            <v>70</v>
          </cell>
          <cell r="F15">
            <v>1551</v>
          </cell>
        </row>
        <row r="17">
          <cell r="B17" t="str">
            <v>Jens Peter Jensen</v>
          </cell>
          <cell r="C17" t="str">
            <v>Speedy</v>
          </cell>
          <cell r="D17">
            <v>45079011</v>
          </cell>
          <cell r="E17">
            <v>61</v>
          </cell>
          <cell r="F17">
            <v>1490</v>
          </cell>
        </row>
        <row r="18">
          <cell r="B18" t="str">
            <v>Kenneth Christensen</v>
          </cell>
          <cell r="C18" t="str">
            <v>Speedy</v>
          </cell>
          <cell r="D18">
            <v>45079801</v>
          </cell>
          <cell r="E18">
            <v>61</v>
          </cell>
          <cell r="F18">
            <v>1532</v>
          </cell>
        </row>
        <row r="20">
          <cell r="B20" t="str">
            <v>Steen Müller</v>
          </cell>
          <cell r="C20" t="str">
            <v>MBC 98</v>
          </cell>
          <cell r="D20">
            <v>38071801</v>
          </cell>
          <cell r="E20">
            <v>10</v>
          </cell>
          <cell r="F20">
            <v>1560</v>
          </cell>
        </row>
        <row r="21">
          <cell r="B21" t="str">
            <v>Poul Larsen</v>
          </cell>
          <cell r="C21" t="str">
            <v>MBC 98</v>
          </cell>
          <cell r="D21">
            <v>38071801</v>
          </cell>
          <cell r="E21">
            <v>10</v>
          </cell>
          <cell r="F21">
            <v>1511</v>
          </cell>
        </row>
        <row r="23">
          <cell r="B23" t="str">
            <v>Daniel Larsen</v>
          </cell>
          <cell r="C23" t="str">
            <v>FBK 2000</v>
          </cell>
          <cell r="D23">
            <v>35036051</v>
          </cell>
          <cell r="E23">
            <v>62</v>
          </cell>
          <cell r="F23">
            <v>1623</v>
          </cell>
        </row>
        <row r="24">
          <cell r="B24" t="str">
            <v>Dan Nielsen</v>
          </cell>
          <cell r="C24" t="str">
            <v>NBC</v>
          </cell>
          <cell r="D24">
            <v>36042013</v>
          </cell>
          <cell r="E24">
            <v>62</v>
          </cell>
          <cell r="F24">
            <v>1435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rugeroplysninger"/>
      <sheetName val="Stævneoplysninger"/>
      <sheetName val="Startliste"/>
      <sheetName val="Slagseddel"/>
      <sheetName val="IndtastResultater"/>
      <sheetName val="OvfPar"/>
      <sheetName val="Damepar"/>
      <sheetName val="Herrepar"/>
      <sheetName val="SemiFinaleResultater"/>
      <sheetName val="SemiFinale"/>
      <sheetName val="TilReg"/>
    </sheetNames>
    <sheetDataSet>
      <sheetData sheetId="9">
        <row r="8">
          <cell r="B8" t="str">
            <v>Katja Iwanouw Simonsen</v>
          </cell>
          <cell r="C8" t="str">
            <v>Ravnsborg  </v>
          </cell>
          <cell r="D8" t="str">
            <v>291279-KASI</v>
          </cell>
          <cell r="E8">
            <v>14</v>
          </cell>
          <cell r="F8">
            <v>1458</v>
          </cell>
          <cell r="G8">
            <v>1152</v>
          </cell>
        </row>
        <row r="9">
          <cell r="B9" t="str">
            <v>Christian Nagel</v>
          </cell>
          <cell r="C9" t="str">
            <v>Ravnsborg  </v>
          </cell>
          <cell r="D9" t="str">
            <v>080870-CHNA</v>
          </cell>
          <cell r="E9">
            <v>14</v>
          </cell>
          <cell r="F9">
            <v>1550</v>
          </cell>
          <cell r="G9">
            <v>1203</v>
          </cell>
        </row>
        <row r="11">
          <cell r="B11" t="str">
            <v>Britt Kjær-Jørgensen</v>
          </cell>
          <cell r="C11" t="str">
            <v>Slagelse BC</v>
          </cell>
          <cell r="D11" t="str">
            <v>201262-BRKJ</v>
          </cell>
          <cell r="E11">
            <v>13</v>
          </cell>
          <cell r="F11">
            <v>1638</v>
          </cell>
          <cell r="G11">
            <v>1115</v>
          </cell>
        </row>
        <row r="12">
          <cell r="B12" t="str">
            <v>Henrik Brogaard</v>
          </cell>
          <cell r="C12" t="str">
            <v>Slagelse BC</v>
          </cell>
          <cell r="D12" t="str">
            <v>260268-HEBR</v>
          </cell>
          <cell r="E12">
            <v>13</v>
          </cell>
          <cell r="F12">
            <v>1501</v>
          </cell>
          <cell r="G12">
            <v>1080</v>
          </cell>
        </row>
        <row r="14">
          <cell r="B14" t="str">
            <v>Iben Bardino</v>
          </cell>
          <cell r="C14" t="str">
            <v>Ravnsborg  </v>
          </cell>
          <cell r="D14" t="str">
            <v>090972-IBBA</v>
          </cell>
          <cell r="E14">
            <v>17</v>
          </cell>
          <cell r="F14">
            <v>1480</v>
          </cell>
          <cell r="G14">
            <v>1210</v>
          </cell>
        </row>
        <row r="15">
          <cell r="B15" t="str">
            <v>Morten Schou</v>
          </cell>
          <cell r="C15" t="str">
            <v>Suså BC</v>
          </cell>
          <cell r="D15" t="str">
            <v>060885-MOSC</v>
          </cell>
          <cell r="E15">
            <v>17</v>
          </cell>
          <cell r="F15">
            <v>1334</v>
          </cell>
          <cell r="G15">
            <v>1178</v>
          </cell>
        </row>
        <row r="17">
          <cell r="B17" t="str">
            <v>Elsebeth Breusch</v>
          </cell>
          <cell r="C17" t="str">
            <v>FBK 2000</v>
          </cell>
          <cell r="D17" t="str">
            <v>160260-ELBR</v>
          </cell>
          <cell r="E17">
            <v>41</v>
          </cell>
          <cell r="F17">
            <v>1377</v>
          </cell>
          <cell r="G17">
            <v>954</v>
          </cell>
        </row>
        <row r="18">
          <cell r="B18" t="str">
            <v>Bo Jarlstrøm</v>
          </cell>
          <cell r="C18" t="str">
            <v>Ravnsborg  </v>
          </cell>
          <cell r="D18" t="str">
            <v>280469-BOJA</v>
          </cell>
          <cell r="E18">
            <v>41</v>
          </cell>
          <cell r="F18">
            <v>1699</v>
          </cell>
          <cell r="G18">
            <v>1164</v>
          </cell>
        </row>
        <row r="20">
          <cell r="B20" t="str">
            <v>Tove Lindberg</v>
          </cell>
          <cell r="C20" t="str">
            <v>Suså BC</v>
          </cell>
          <cell r="D20" t="str">
            <v>270660-TOLI</v>
          </cell>
          <cell r="E20">
            <v>1</v>
          </cell>
          <cell r="F20">
            <v>1493</v>
          </cell>
          <cell r="G20">
            <v>978</v>
          </cell>
        </row>
        <row r="21">
          <cell r="B21" t="str">
            <v>Claus Petersen</v>
          </cell>
          <cell r="C21" t="str">
            <v>Suså BC</v>
          </cell>
          <cell r="D21" t="str">
            <v>100754-TOPE</v>
          </cell>
          <cell r="E21">
            <v>1</v>
          </cell>
          <cell r="F21">
            <v>1442</v>
          </cell>
          <cell r="G21">
            <v>1213</v>
          </cell>
        </row>
        <row r="23">
          <cell r="B23" t="str">
            <v>Lene Tuemose</v>
          </cell>
          <cell r="C23" t="str">
            <v>Ravnsborg  </v>
          </cell>
          <cell r="D23" t="str">
            <v>240563-LETU</v>
          </cell>
          <cell r="E23">
            <v>10</v>
          </cell>
          <cell r="F23">
            <v>1357</v>
          </cell>
          <cell r="G23">
            <v>969</v>
          </cell>
        </row>
        <row r="24">
          <cell r="B24" t="str">
            <v>René Lomholt</v>
          </cell>
          <cell r="C24" t="str">
            <v>Ravnsborg  </v>
          </cell>
          <cell r="D24" t="str">
            <v>101260-RELO</v>
          </cell>
          <cell r="E24">
            <v>10</v>
          </cell>
          <cell r="F24">
            <v>1692</v>
          </cell>
          <cell r="G24">
            <v>1101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00390625" style="3" customWidth="1"/>
    <col min="2" max="2" width="19.7109375" style="2" customWidth="1"/>
    <col min="3" max="3" width="14.140625" style="6" bestFit="1" customWidth="1"/>
    <col min="4" max="4" width="10.8515625" style="3" customWidth="1"/>
    <col min="5" max="5" width="4.421875" style="3" customWidth="1"/>
    <col min="6" max="7" width="5.57421875" style="3" customWidth="1"/>
    <col min="8" max="8" width="5.00390625" style="4" customWidth="1"/>
    <col min="9" max="9" width="4.140625" style="3" customWidth="1"/>
    <col min="10" max="10" width="5.00390625" style="4" customWidth="1"/>
    <col min="11" max="11" width="4.140625" style="3" customWidth="1"/>
    <col min="12" max="12" width="5.00390625" style="4" customWidth="1"/>
    <col min="13" max="13" width="4.140625" style="3" customWidth="1"/>
    <col min="14" max="14" width="5.00390625" style="4" customWidth="1"/>
    <col min="15" max="15" width="4.140625" style="3" customWidth="1"/>
    <col min="16" max="16" width="5.00390625" style="4" customWidth="1"/>
    <col min="17" max="17" width="4.7109375" style="3" customWidth="1"/>
    <col min="18" max="18" width="5.00390625" style="4" hidden="1" customWidth="1"/>
    <col min="19" max="19" width="4.140625" style="3" hidden="1" customWidth="1"/>
    <col min="20" max="20" width="5.00390625" style="4" hidden="1" customWidth="1"/>
    <col min="21" max="22" width="4.140625" style="3" hidden="1" customWidth="1"/>
    <col min="23" max="23" width="7.140625" style="3" customWidth="1"/>
    <col min="24" max="24" width="5.00390625" style="2" hidden="1" customWidth="1"/>
    <col min="25" max="26" width="9.140625" style="2" hidden="1" customWidth="1"/>
    <col min="27" max="16384" width="9.140625" style="2" customWidth="1"/>
  </cols>
  <sheetData>
    <row r="1" spans="1:23" ht="20.25">
      <c r="A1" s="1" t="s">
        <v>64</v>
      </c>
      <c r="C1" s="1"/>
      <c r="F1" s="1" t="s">
        <v>63</v>
      </c>
      <c r="G1" s="1"/>
      <c r="W1" s="5" t="s">
        <v>57</v>
      </c>
    </row>
    <row r="2" ht="12.75" customHeight="1">
      <c r="D2" s="1"/>
    </row>
    <row r="3" ht="20.25" hidden="1">
      <c r="A3" s="1" t="e">
        <f>VLOOKUP(2,Raekker,2)</f>
        <v>#REF!</v>
      </c>
    </row>
    <row r="4" spans="1:23" ht="12.75" hidden="1">
      <c r="A4" s="7"/>
      <c r="B4" s="8"/>
      <c r="C4" s="9"/>
      <c r="D4" s="10"/>
      <c r="E4" s="11"/>
      <c r="F4" s="11"/>
      <c r="G4" s="15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4"/>
      <c r="T4" s="12"/>
      <c r="U4" s="13"/>
      <c r="V4" s="15"/>
      <c r="W4" s="16"/>
    </row>
    <row r="5" spans="1:26" ht="13.5" hidden="1" thickBot="1">
      <c r="A5" s="17" t="s">
        <v>19</v>
      </c>
      <c r="B5" s="18" t="s">
        <v>7</v>
      </c>
      <c r="C5" s="19" t="s">
        <v>8</v>
      </c>
      <c r="D5" s="20" t="s">
        <v>17</v>
      </c>
      <c r="E5" s="20" t="s">
        <v>22</v>
      </c>
      <c r="F5" s="20" t="s">
        <v>29</v>
      </c>
      <c r="G5" s="138"/>
      <c r="H5" s="21">
        <v>1</v>
      </c>
      <c r="I5" s="22" t="s">
        <v>20</v>
      </c>
      <c r="J5" s="21">
        <v>2</v>
      </c>
      <c r="K5" s="22" t="s">
        <v>20</v>
      </c>
      <c r="L5" s="21">
        <v>3</v>
      </c>
      <c r="M5" s="22" t="s">
        <v>20</v>
      </c>
      <c r="N5" s="21">
        <v>4</v>
      </c>
      <c r="O5" s="22" t="s">
        <v>20</v>
      </c>
      <c r="P5" s="21">
        <v>5</v>
      </c>
      <c r="Q5" s="22" t="s">
        <v>20</v>
      </c>
      <c r="R5" s="21">
        <v>6</v>
      </c>
      <c r="S5" s="22" t="s">
        <v>20</v>
      </c>
      <c r="T5" s="21">
        <v>7</v>
      </c>
      <c r="U5" s="22" t="s">
        <v>20</v>
      </c>
      <c r="V5" s="23" t="s">
        <v>21</v>
      </c>
      <c r="W5" s="24" t="s">
        <v>18</v>
      </c>
      <c r="X5" s="25"/>
      <c r="Y5" s="2" t="s">
        <v>23</v>
      </c>
      <c r="Z5" s="2" t="s">
        <v>24</v>
      </c>
    </row>
    <row r="6" spans="1:26" ht="12.75" hidden="1">
      <c r="A6" s="26">
        <v>1</v>
      </c>
      <c r="B6" s="27">
        <f>'[1]OvfRes'!$A$16</f>
      </c>
      <c r="C6" s="28">
        <f>'[1]OvfRes'!$B$16</f>
      </c>
      <c r="D6" s="29">
        <f>'[1]OvfRes'!$C$16</f>
      </c>
      <c r="E6" s="30">
        <f>'[1]OvfRes'!$D$16</f>
      </c>
      <c r="F6" s="31">
        <f>'[1]OvfRes'!$E$16</f>
        <v>0</v>
      </c>
      <c r="G6" s="139"/>
      <c r="H6" s="32">
        <f>'[1]OvfRes'!$F$16</f>
        <v>0</v>
      </c>
      <c r="I6" s="33">
        <f>'[1]OvfRes'!$G$16</f>
      </c>
      <c r="J6" s="32">
        <f>'[1]OvfRes'!$H$16</f>
        <v>0</v>
      </c>
      <c r="K6" s="33">
        <f>'[1]OvfRes'!$I$16</f>
      </c>
      <c r="L6" s="32">
        <f>'[1]OvfRes'!$J$16</f>
        <v>0</v>
      </c>
      <c r="M6" s="33">
        <f>'[1]OvfRes'!$K$16</f>
      </c>
      <c r="N6" s="32">
        <f>'[1]OvfRes'!$L$16</f>
        <v>0</v>
      </c>
      <c r="O6" s="33">
        <f>'[1]OvfRes'!$M$16</f>
      </c>
      <c r="P6" s="32">
        <f>'[1]OvfRes'!$N$16</f>
        <v>0</v>
      </c>
      <c r="Q6" s="33">
        <f>'[1]OvfRes'!$O$16</f>
      </c>
      <c r="R6" s="32">
        <f>'[1]OvfRes'!$P$16</f>
        <v>0</v>
      </c>
      <c r="S6" s="33">
        <f>'[1]OvfRes'!$Q$16</f>
      </c>
      <c r="T6" s="32">
        <f>'[1]OvfRes'!$R$16</f>
        <v>0</v>
      </c>
      <c r="U6" s="33">
        <f>'[1]OvfRes'!$S$16</f>
      </c>
      <c r="V6" s="34">
        <f aca="true" t="shared" si="0" ref="V6:V21">SUM(F6:U6)</f>
        <v>0</v>
      </c>
      <c r="W6" s="35">
        <f>SUM(V6:V7)</f>
        <v>0</v>
      </c>
      <c r="X6" s="36"/>
      <c r="Y6" s="2">
        <f>H6+J6+L6+N6+P6+R6+T6</f>
        <v>0</v>
      </c>
      <c r="Z6" s="2">
        <f aca="true" t="shared" si="1" ref="Z6:Z21">COUNTIF(H6:T6,"&gt;50")</f>
        <v>0</v>
      </c>
    </row>
    <row r="7" spans="1:26" ht="12.75" hidden="1">
      <c r="A7" s="37"/>
      <c r="B7" s="38">
        <f>'[1]OvfRes'!$T$16</f>
        <v>0</v>
      </c>
      <c r="C7" s="39">
        <f>'[1]OvfRes'!$U$16</f>
      </c>
      <c r="D7" s="40">
        <f>'[1]OvfRes'!$V$16</f>
      </c>
      <c r="E7" s="41"/>
      <c r="F7" s="42">
        <f>'[1]OvfRes'!$W$16</f>
        <v>0</v>
      </c>
      <c r="G7" s="140"/>
      <c r="H7" s="43">
        <f>'[1]OvfRes'!$X$16</f>
        <v>0</v>
      </c>
      <c r="I7" s="44"/>
      <c r="J7" s="43">
        <f>'[1]OvfRes'!$Y$16</f>
        <v>0</v>
      </c>
      <c r="K7" s="44"/>
      <c r="L7" s="43">
        <f>'[1]OvfRes'!$Z$16</f>
        <v>0</v>
      </c>
      <c r="M7" s="44"/>
      <c r="N7" s="43">
        <f>'[1]OvfRes'!$AA$16</f>
        <v>0</v>
      </c>
      <c r="O7" s="44"/>
      <c r="P7" s="43">
        <f>'[1]OvfRes'!$AB$16</f>
        <v>0</v>
      </c>
      <c r="Q7" s="44"/>
      <c r="R7" s="43">
        <f>'[1]OvfRes'!$AC$16</f>
        <v>0</v>
      </c>
      <c r="S7" s="44"/>
      <c r="T7" s="43">
        <f>'[1]OvfRes'!$AD$16</f>
        <v>0</v>
      </c>
      <c r="U7" s="44"/>
      <c r="V7" s="45">
        <f t="shared" si="0"/>
        <v>0</v>
      </c>
      <c r="W7" s="46">
        <f>IF('[1]OvfRes'!$AE$16=W6,"","FEJL")</f>
      </c>
      <c r="X7" s="36"/>
      <c r="Y7" s="2">
        <f aca="true" t="shared" si="2" ref="Y7:Y21">H7+J7+L7+N7+P7+R7+T7</f>
        <v>0</v>
      </c>
      <c r="Z7" s="2">
        <f t="shared" si="1"/>
        <v>0</v>
      </c>
    </row>
    <row r="8" spans="1:26" ht="12.75" hidden="1">
      <c r="A8" s="26">
        <f>IF(W8=W6,A6,A6+1)</f>
        <v>1</v>
      </c>
      <c r="B8" s="27">
        <f>'[1]OvfRes'!$A$17</f>
      </c>
      <c r="C8" s="28">
        <f>'[1]OvfRes'!$B$17</f>
      </c>
      <c r="D8" s="29">
        <f>'[1]OvfRes'!$C$17</f>
      </c>
      <c r="E8" s="30">
        <f>'[1]OvfRes'!$D$17</f>
      </c>
      <c r="F8" s="31">
        <f>'[1]OvfRes'!$E$17</f>
        <v>0</v>
      </c>
      <c r="G8" s="139"/>
      <c r="H8" s="32">
        <f>'[1]OvfRes'!$F$17</f>
        <v>0</v>
      </c>
      <c r="I8" s="33">
        <f>'[1]OvfRes'!$G$17</f>
      </c>
      <c r="J8" s="32">
        <f>'[1]OvfRes'!$H$17</f>
        <v>0</v>
      </c>
      <c r="K8" s="33">
        <f>'[1]OvfRes'!$I$17</f>
      </c>
      <c r="L8" s="32">
        <f>'[1]OvfRes'!$J$17</f>
        <v>0</v>
      </c>
      <c r="M8" s="33">
        <f>'[1]OvfRes'!$K$17</f>
      </c>
      <c r="N8" s="32">
        <f>'[1]OvfRes'!$L$17</f>
        <v>0</v>
      </c>
      <c r="O8" s="33">
        <f>'[1]OvfRes'!$M$17</f>
      </c>
      <c r="P8" s="32">
        <f>'[1]OvfRes'!$N$17</f>
        <v>0</v>
      </c>
      <c r="Q8" s="33">
        <f>'[1]OvfRes'!$O$17</f>
      </c>
      <c r="R8" s="32">
        <f>'[1]OvfRes'!$P$17</f>
        <v>0</v>
      </c>
      <c r="S8" s="33">
        <f>'[1]OvfRes'!$Q$17</f>
      </c>
      <c r="T8" s="32">
        <f>'[1]OvfRes'!$R$17</f>
        <v>0</v>
      </c>
      <c r="U8" s="33">
        <f>'[1]OvfRes'!$S$17</f>
      </c>
      <c r="V8" s="34">
        <f t="shared" si="0"/>
        <v>0</v>
      </c>
      <c r="W8" s="35">
        <f>SUM(V8:V9)</f>
        <v>0</v>
      </c>
      <c r="X8" s="36"/>
      <c r="Y8" s="2">
        <f t="shared" si="2"/>
        <v>0</v>
      </c>
      <c r="Z8" s="2">
        <f t="shared" si="1"/>
        <v>0</v>
      </c>
    </row>
    <row r="9" spans="1:26" ht="12.75" hidden="1">
      <c r="A9" s="37"/>
      <c r="B9" s="38">
        <f>'[1]OvfRes'!$T$17</f>
        <v>0</v>
      </c>
      <c r="C9" s="39">
        <f>'[1]OvfRes'!$U$17</f>
      </c>
      <c r="D9" s="40">
        <f>'[1]OvfRes'!$V$17</f>
      </c>
      <c r="E9" s="41"/>
      <c r="F9" s="42">
        <f>'[1]OvfRes'!$W$17</f>
        <v>0</v>
      </c>
      <c r="G9" s="140"/>
      <c r="H9" s="43">
        <f>'[1]OvfRes'!$X$17</f>
        <v>0</v>
      </c>
      <c r="I9" s="44"/>
      <c r="J9" s="43">
        <f>'[1]OvfRes'!$Y$17</f>
        <v>0</v>
      </c>
      <c r="K9" s="44"/>
      <c r="L9" s="43">
        <f>'[1]OvfRes'!$Z$17</f>
        <v>0</v>
      </c>
      <c r="M9" s="44"/>
      <c r="N9" s="43">
        <f>'[1]OvfRes'!$AA$17</f>
        <v>0</v>
      </c>
      <c r="O9" s="44"/>
      <c r="P9" s="43">
        <f>'[1]OvfRes'!$AB$17</f>
        <v>0</v>
      </c>
      <c r="Q9" s="44"/>
      <c r="R9" s="43">
        <f>'[1]OvfRes'!$AC$17</f>
        <v>0</v>
      </c>
      <c r="S9" s="44"/>
      <c r="T9" s="43">
        <f>'[1]OvfRes'!$AD$17</f>
        <v>0</v>
      </c>
      <c r="U9" s="44"/>
      <c r="V9" s="45">
        <f t="shared" si="0"/>
        <v>0</v>
      </c>
      <c r="W9" s="47">
        <f>IF('[1]OvfRes'!$AE$17=W8,"","FEJL")</f>
      </c>
      <c r="X9" s="36"/>
      <c r="Y9" s="2">
        <f t="shared" si="2"/>
        <v>0</v>
      </c>
      <c r="Z9" s="2">
        <f t="shared" si="1"/>
        <v>0</v>
      </c>
    </row>
    <row r="10" spans="1:26" ht="12.75" hidden="1">
      <c r="A10" s="26">
        <f>IF(W10=$W$6,$A$6,IF(W10=W8,A8,$A$6+2))</f>
        <v>1</v>
      </c>
      <c r="B10" s="27">
        <f>'[1]OvfRes'!$A$18</f>
      </c>
      <c r="C10" s="28">
        <f>'[1]OvfRes'!$B$18</f>
      </c>
      <c r="D10" s="29">
        <f>'[1]OvfRes'!$C$18</f>
      </c>
      <c r="E10" s="30">
        <f>'[1]OvfRes'!$D$18</f>
      </c>
      <c r="F10" s="31">
        <f>'[1]OvfRes'!$E$18</f>
        <v>0</v>
      </c>
      <c r="G10" s="139"/>
      <c r="H10" s="32">
        <f>'[1]OvfRes'!$F$18</f>
        <v>0</v>
      </c>
      <c r="I10" s="33">
        <f>'[1]OvfRes'!$G$18</f>
      </c>
      <c r="J10" s="32">
        <f>'[1]OvfRes'!$H$18</f>
        <v>0</v>
      </c>
      <c r="K10" s="33">
        <f>'[1]OvfRes'!$I$18</f>
      </c>
      <c r="L10" s="32">
        <f>'[1]OvfRes'!$J$18</f>
        <v>0</v>
      </c>
      <c r="M10" s="33">
        <f>'[1]OvfRes'!$K$18</f>
      </c>
      <c r="N10" s="32">
        <f>'[1]OvfRes'!$L$18</f>
        <v>0</v>
      </c>
      <c r="O10" s="33">
        <f>'[1]OvfRes'!$M$18</f>
      </c>
      <c r="P10" s="32">
        <f>'[1]OvfRes'!$N$18</f>
        <v>0</v>
      </c>
      <c r="Q10" s="33">
        <f>'[1]OvfRes'!$O$18</f>
      </c>
      <c r="R10" s="32">
        <f>'[1]OvfRes'!$P$18</f>
        <v>0</v>
      </c>
      <c r="S10" s="33">
        <f>'[1]OvfRes'!$Q$18</f>
      </c>
      <c r="T10" s="32">
        <f>'[1]OvfRes'!$R$18</f>
        <v>0</v>
      </c>
      <c r="U10" s="33">
        <f>'[1]OvfRes'!$S$18</f>
      </c>
      <c r="V10" s="34">
        <f t="shared" si="0"/>
        <v>0</v>
      </c>
      <c r="W10" s="35">
        <f>SUM(V10:V11)</f>
        <v>0</v>
      </c>
      <c r="X10" s="36"/>
      <c r="Y10" s="2">
        <f t="shared" si="2"/>
        <v>0</v>
      </c>
      <c r="Z10" s="2">
        <f t="shared" si="1"/>
        <v>0</v>
      </c>
    </row>
    <row r="11" spans="1:26" ht="12.75" hidden="1">
      <c r="A11" s="37"/>
      <c r="B11" s="38">
        <f>'[1]OvfRes'!$T$18</f>
        <v>0</v>
      </c>
      <c r="C11" s="39">
        <f>'[1]OvfRes'!$U$18</f>
      </c>
      <c r="D11" s="40">
        <f>'[1]OvfRes'!$V$18</f>
      </c>
      <c r="E11" s="41"/>
      <c r="F11" s="42">
        <f>'[1]OvfRes'!$W$18</f>
        <v>0</v>
      </c>
      <c r="G11" s="140"/>
      <c r="H11" s="43">
        <f>'[1]OvfRes'!$X$18</f>
        <v>0</v>
      </c>
      <c r="I11" s="44"/>
      <c r="J11" s="43">
        <f>'[1]OvfRes'!$Y$18</f>
        <v>0</v>
      </c>
      <c r="K11" s="44"/>
      <c r="L11" s="43">
        <f>'[1]OvfRes'!$Z$18</f>
        <v>0</v>
      </c>
      <c r="M11" s="44"/>
      <c r="N11" s="43">
        <f>'[1]OvfRes'!$AA$18</f>
        <v>0</v>
      </c>
      <c r="O11" s="44"/>
      <c r="P11" s="43">
        <f>'[1]OvfRes'!$AB$18</f>
        <v>0</v>
      </c>
      <c r="Q11" s="44"/>
      <c r="R11" s="43">
        <f>'[1]OvfRes'!$AC$18</f>
        <v>0</v>
      </c>
      <c r="S11" s="44"/>
      <c r="T11" s="43">
        <f>'[1]OvfRes'!$AD$18</f>
        <v>0</v>
      </c>
      <c r="U11" s="44"/>
      <c r="V11" s="45">
        <f t="shared" si="0"/>
        <v>0</v>
      </c>
      <c r="W11" s="47">
        <f>IF('[1]OvfRes'!$AE$18=W10,"","FEJL")</f>
      </c>
      <c r="X11" s="36"/>
      <c r="Y11" s="2">
        <f t="shared" si="2"/>
        <v>0</v>
      </c>
      <c r="Z11" s="2">
        <f t="shared" si="1"/>
        <v>0</v>
      </c>
    </row>
    <row r="12" spans="1:26" ht="12.75" hidden="1">
      <c r="A12" s="26">
        <f>IF(W12=$W$6,$A$6,IF(W12=W10,A10,$A$6+3))</f>
        <v>1</v>
      </c>
      <c r="B12" s="27">
        <f>'[1]OvfRes'!$A$19</f>
      </c>
      <c r="C12" s="28">
        <f>'[1]OvfRes'!$B$19</f>
      </c>
      <c r="D12" s="29">
        <f>'[1]OvfRes'!$C$19</f>
      </c>
      <c r="E12" s="30">
        <f>'[1]OvfRes'!$D$19</f>
      </c>
      <c r="F12" s="31">
        <f>'[1]OvfRes'!$E$19</f>
        <v>0</v>
      </c>
      <c r="G12" s="139"/>
      <c r="H12" s="32">
        <f>'[1]OvfRes'!$F$19</f>
        <v>0</v>
      </c>
      <c r="I12" s="33">
        <f>'[1]OvfRes'!$G$19</f>
      </c>
      <c r="J12" s="32">
        <f>'[1]OvfRes'!$H$19</f>
        <v>0</v>
      </c>
      <c r="K12" s="33">
        <f>'[1]OvfRes'!$I$19</f>
      </c>
      <c r="L12" s="32">
        <f>'[1]OvfRes'!$J$19</f>
        <v>0</v>
      </c>
      <c r="M12" s="33">
        <f>'[1]OvfRes'!$K$19</f>
      </c>
      <c r="N12" s="32">
        <f>'[1]OvfRes'!$L$19</f>
        <v>0</v>
      </c>
      <c r="O12" s="33">
        <f>'[1]OvfRes'!$M$19</f>
      </c>
      <c r="P12" s="32">
        <f>'[1]OvfRes'!$N$19</f>
        <v>0</v>
      </c>
      <c r="Q12" s="33">
        <f>'[1]OvfRes'!$O$19</f>
      </c>
      <c r="R12" s="32">
        <f>'[1]OvfRes'!$P$19</f>
        <v>0</v>
      </c>
      <c r="S12" s="33">
        <f>'[1]OvfRes'!$Q$19</f>
      </c>
      <c r="T12" s="32">
        <f>'[1]OvfRes'!$R$19</f>
        <v>0</v>
      </c>
      <c r="U12" s="33">
        <f>'[1]OvfRes'!$S$19</f>
      </c>
      <c r="V12" s="34">
        <f t="shared" si="0"/>
        <v>0</v>
      </c>
      <c r="W12" s="35">
        <f>SUM(V12:V13)</f>
        <v>0</v>
      </c>
      <c r="X12" s="36"/>
      <c r="Y12" s="2">
        <f t="shared" si="2"/>
        <v>0</v>
      </c>
      <c r="Z12" s="2">
        <f t="shared" si="1"/>
        <v>0</v>
      </c>
    </row>
    <row r="13" spans="1:26" ht="12.75" hidden="1">
      <c r="A13" s="37"/>
      <c r="B13" s="38">
        <f>'[1]OvfRes'!$T$19</f>
        <v>0</v>
      </c>
      <c r="C13" s="39">
        <f>'[1]OvfRes'!$U$19</f>
      </c>
      <c r="D13" s="40">
        <f>'[1]OvfRes'!$V$19</f>
      </c>
      <c r="E13" s="41"/>
      <c r="F13" s="42">
        <f>'[1]OvfRes'!$W$19</f>
        <v>0</v>
      </c>
      <c r="G13" s="140"/>
      <c r="H13" s="43">
        <f>'[1]OvfRes'!$X$19</f>
        <v>0</v>
      </c>
      <c r="I13" s="44"/>
      <c r="J13" s="43">
        <f>'[1]OvfRes'!$Y$19</f>
        <v>0</v>
      </c>
      <c r="K13" s="44"/>
      <c r="L13" s="43">
        <f>'[1]OvfRes'!$Z$19</f>
        <v>0</v>
      </c>
      <c r="M13" s="44"/>
      <c r="N13" s="43">
        <f>'[1]OvfRes'!$AA$19</f>
        <v>0</v>
      </c>
      <c r="O13" s="44"/>
      <c r="P13" s="43">
        <f>'[1]OvfRes'!$AB$19</f>
        <v>0</v>
      </c>
      <c r="Q13" s="44"/>
      <c r="R13" s="43">
        <f>'[1]OvfRes'!$AC$19</f>
        <v>0</v>
      </c>
      <c r="S13" s="44"/>
      <c r="T13" s="43">
        <f>'[1]OvfRes'!$AD$19</f>
        <v>0</v>
      </c>
      <c r="U13" s="44"/>
      <c r="V13" s="45">
        <f t="shared" si="0"/>
        <v>0</v>
      </c>
      <c r="W13" s="47">
        <f>IF('[1]OvfRes'!$AE$19=W12,"","FEJL")</f>
      </c>
      <c r="X13" s="36"/>
      <c r="Y13" s="2">
        <f t="shared" si="2"/>
        <v>0</v>
      </c>
      <c r="Z13" s="2">
        <f t="shared" si="1"/>
        <v>0</v>
      </c>
    </row>
    <row r="14" spans="1:26" ht="12.75" hidden="1">
      <c r="A14" s="26">
        <f>IF(W14=$W$6,$A$6,IF(W14=W12,A12,$A$6+4))</f>
        <v>1</v>
      </c>
      <c r="B14" s="27">
        <f>'[1]OvfRes'!$A$20</f>
      </c>
      <c r="C14" s="28">
        <f>'[1]OvfRes'!$B$20</f>
      </c>
      <c r="D14" s="29">
        <f>'[1]OvfRes'!$C$20</f>
      </c>
      <c r="E14" s="30">
        <f>'[1]OvfRes'!$D$20</f>
      </c>
      <c r="F14" s="31">
        <f>'[1]OvfRes'!$E$20</f>
        <v>0</v>
      </c>
      <c r="G14" s="139"/>
      <c r="H14" s="32">
        <f>'[1]OvfRes'!$F$20</f>
        <v>0</v>
      </c>
      <c r="I14" s="33">
        <f>'[1]OvfRes'!$G$20</f>
      </c>
      <c r="J14" s="32">
        <f>'[1]OvfRes'!$H$20</f>
        <v>0</v>
      </c>
      <c r="K14" s="33">
        <f>'[1]OvfRes'!$I$20</f>
      </c>
      <c r="L14" s="32">
        <f>'[1]OvfRes'!$J$20</f>
        <v>0</v>
      </c>
      <c r="M14" s="33">
        <f>'[1]OvfRes'!$K$20</f>
      </c>
      <c r="N14" s="32">
        <f>'[1]OvfRes'!$L$20</f>
        <v>0</v>
      </c>
      <c r="O14" s="33">
        <f>'[1]OvfRes'!$M$20</f>
      </c>
      <c r="P14" s="32">
        <f>'[1]OvfRes'!$N$20</f>
        <v>0</v>
      </c>
      <c r="Q14" s="33">
        <f>'[1]OvfRes'!$O$20</f>
      </c>
      <c r="R14" s="32">
        <f>'[1]OvfRes'!$P$20</f>
        <v>0</v>
      </c>
      <c r="S14" s="33">
        <f>'[1]OvfRes'!$Q$20</f>
      </c>
      <c r="T14" s="32">
        <f>'[1]OvfRes'!$R$20</f>
        <v>0</v>
      </c>
      <c r="U14" s="33">
        <f>'[1]OvfRes'!$S$20</f>
      </c>
      <c r="V14" s="34">
        <f t="shared" si="0"/>
        <v>0</v>
      </c>
      <c r="W14" s="35">
        <f>SUM(V14:V15)</f>
        <v>0</v>
      </c>
      <c r="X14" s="36"/>
      <c r="Y14" s="2">
        <f t="shared" si="2"/>
        <v>0</v>
      </c>
      <c r="Z14" s="2">
        <f t="shared" si="1"/>
        <v>0</v>
      </c>
    </row>
    <row r="15" spans="1:26" ht="12.75" hidden="1">
      <c r="A15" s="37"/>
      <c r="B15" s="38">
        <f>'[1]OvfRes'!$T$20</f>
        <v>0</v>
      </c>
      <c r="C15" s="39">
        <f>'[1]OvfRes'!$U$20</f>
      </c>
      <c r="D15" s="40">
        <f>'[1]OvfRes'!$V$20</f>
      </c>
      <c r="E15" s="41"/>
      <c r="F15" s="42">
        <f>'[1]OvfRes'!$W$20</f>
        <v>0</v>
      </c>
      <c r="G15" s="140"/>
      <c r="H15" s="43">
        <f>'[1]OvfRes'!$X$20</f>
        <v>0</v>
      </c>
      <c r="I15" s="44"/>
      <c r="J15" s="43">
        <f>'[1]OvfRes'!$Y$20</f>
        <v>0</v>
      </c>
      <c r="K15" s="44"/>
      <c r="L15" s="43">
        <f>'[1]OvfRes'!$Z$20</f>
        <v>0</v>
      </c>
      <c r="M15" s="44"/>
      <c r="N15" s="43">
        <f>'[1]OvfRes'!$AA$20</f>
        <v>0</v>
      </c>
      <c r="O15" s="44"/>
      <c r="P15" s="43">
        <f>'[1]OvfRes'!$AB$20</f>
        <v>0</v>
      </c>
      <c r="Q15" s="44"/>
      <c r="R15" s="43">
        <f>'[1]OvfRes'!$AC$20</f>
        <v>0</v>
      </c>
      <c r="S15" s="44"/>
      <c r="T15" s="43">
        <f>'[1]OvfRes'!$AD$20</f>
        <v>0</v>
      </c>
      <c r="U15" s="44"/>
      <c r="V15" s="45">
        <f t="shared" si="0"/>
        <v>0</v>
      </c>
      <c r="W15" s="47">
        <f>IF('[1]OvfRes'!$AE$20=W14,"","FEJL")</f>
      </c>
      <c r="X15" s="36"/>
      <c r="Y15" s="2">
        <f t="shared" si="2"/>
        <v>0</v>
      </c>
      <c r="Z15" s="2">
        <f t="shared" si="1"/>
        <v>0</v>
      </c>
    </row>
    <row r="16" spans="1:26" ht="12.75" hidden="1">
      <c r="A16" s="26">
        <f>IF(W16=$W$6,$A$6,IF(W16=W14,A14,$A$6+5))</f>
        <v>1</v>
      </c>
      <c r="B16" s="27">
        <f>'[1]OvfRes'!$A$21</f>
      </c>
      <c r="C16" s="28">
        <f>'[1]OvfRes'!$B$21</f>
      </c>
      <c r="D16" s="29">
        <f>'[1]OvfRes'!$C$21</f>
      </c>
      <c r="E16" s="30">
        <f>'[1]OvfRes'!$D$21</f>
      </c>
      <c r="F16" s="31">
        <f>'[1]OvfRes'!$E$21</f>
        <v>0</v>
      </c>
      <c r="G16" s="139"/>
      <c r="H16" s="32">
        <f>'[1]OvfRes'!$F$21</f>
        <v>0</v>
      </c>
      <c r="I16" s="33">
        <f>'[1]OvfRes'!$G$21</f>
      </c>
      <c r="J16" s="32">
        <f>'[1]OvfRes'!$H$21</f>
        <v>0</v>
      </c>
      <c r="K16" s="33">
        <f>'[1]OvfRes'!$I$21</f>
      </c>
      <c r="L16" s="32">
        <f>'[1]OvfRes'!$J$21</f>
        <v>0</v>
      </c>
      <c r="M16" s="33">
        <f>'[1]OvfRes'!$K$21</f>
      </c>
      <c r="N16" s="32">
        <f>'[1]OvfRes'!$L$21</f>
        <v>0</v>
      </c>
      <c r="O16" s="33">
        <f>'[1]OvfRes'!$M$21</f>
      </c>
      <c r="P16" s="32">
        <f>'[1]OvfRes'!$N$21</f>
        <v>0</v>
      </c>
      <c r="Q16" s="33">
        <f>'[1]OvfRes'!$O$21</f>
      </c>
      <c r="R16" s="32">
        <f>'[1]OvfRes'!$P$21</f>
        <v>0</v>
      </c>
      <c r="S16" s="33">
        <f>'[1]OvfRes'!$Q$21</f>
      </c>
      <c r="T16" s="32">
        <f>'[1]OvfRes'!$R$21</f>
        <v>0</v>
      </c>
      <c r="U16" s="33">
        <f>'[1]OvfRes'!$S$21</f>
      </c>
      <c r="V16" s="34">
        <f t="shared" si="0"/>
        <v>0</v>
      </c>
      <c r="W16" s="35">
        <f>SUM(V16:V17)</f>
        <v>0</v>
      </c>
      <c r="X16" s="36"/>
      <c r="Y16" s="2">
        <f t="shared" si="2"/>
        <v>0</v>
      </c>
      <c r="Z16" s="2">
        <f t="shared" si="1"/>
        <v>0</v>
      </c>
    </row>
    <row r="17" spans="1:26" ht="12.75" hidden="1">
      <c r="A17" s="37"/>
      <c r="B17" s="38">
        <f>'[1]OvfRes'!$T$21</f>
        <v>0</v>
      </c>
      <c r="C17" s="39">
        <f>'[1]OvfRes'!$U$21</f>
      </c>
      <c r="D17" s="40">
        <f>'[1]OvfRes'!$V$21</f>
      </c>
      <c r="E17" s="41"/>
      <c r="F17" s="42">
        <f>'[1]OvfRes'!$W$21</f>
        <v>0</v>
      </c>
      <c r="G17" s="140"/>
      <c r="H17" s="43">
        <f>'[1]OvfRes'!$X$21</f>
        <v>0</v>
      </c>
      <c r="I17" s="44"/>
      <c r="J17" s="43">
        <f>'[1]OvfRes'!$Y$21</f>
        <v>0</v>
      </c>
      <c r="K17" s="44"/>
      <c r="L17" s="43">
        <f>'[1]OvfRes'!$Z$21</f>
        <v>0</v>
      </c>
      <c r="M17" s="44"/>
      <c r="N17" s="43">
        <f>'[1]OvfRes'!$AA$21</f>
        <v>0</v>
      </c>
      <c r="O17" s="44"/>
      <c r="P17" s="43">
        <f>'[1]OvfRes'!$AB$21</f>
        <v>0</v>
      </c>
      <c r="Q17" s="44"/>
      <c r="R17" s="43">
        <f>'[1]OvfRes'!$AC$21</f>
        <v>0</v>
      </c>
      <c r="S17" s="44"/>
      <c r="T17" s="43">
        <f>'[1]OvfRes'!$AD$21</f>
        <v>0</v>
      </c>
      <c r="U17" s="44"/>
      <c r="V17" s="45">
        <f t="shared" si="0"/>
        <v>0</v>
      </c>
      <c r="W17" s="47">
        <f>IF('[1]OvfRes'!$AE$21=W16,"","FEJL")</f>
      </c>
      <c r="X17" s="36"/>
      <c r="Y17" s="2">
        <f t="shared" si="2"/>
        <v>0</v>
      </c>
      <c r="Z17" s="2">
        <f t="shared" si="1"/>
        <v>0</v>
      </c>
    </row>
    <row r="18" spans="1:26" ht="12.75" hidden="1">
      <c r="A18" s="26">
        <f>IF(W18=$W$6,$A$6,IF(W18=W16,A16,$A$6+6))</f>
        <v>1</v>
      </c>
      <c r="B18" s="27">
        <f>'[1]OvfRes'!$A$22</f>
      </c>
      <c r="C18" s="28">
        <f>'[1]OvfRes'!$B$22</f>
      </c>
      <c r="D18" s="29">
        <f>'[1]OvfRes'!$C$22</f>
      </c>
      <c r="E18" s="30">
        <f>'[1]OvfRes'!$D$22</f>
      </c>
      <c r="F18" s="31">
        <f>'[1]OvfRes'!$E$22</f>
        <v>0</v>
      </c>
      <c r="G18" s="139"/>
      <c r="H18" s="32">
        <f>'[1]OvfRes'!$F$22</f>
        <v>0</v>
      </c>
      <c r="I18" s="33">
        <f>'[1]OvfRes'!$G$22</f>
      </c>
      <c r="J18" s="32">
        <f>'[1]OvfRes'!$H$22</f>
        <v>0</v>
      </c>
      <c r="K18" s="33">
        <f>'[1]OvfRes'!$I$22</f>
      </c>
      <c r="L18" s="32">
        <f>'[1]OvfRes'!$J$22</f>
        <v>0</v>
      </c>
      <c r="M18" s="33">
        <f>'[1]OvfRes'!$K$22</f>
      </c>
      <c r="N18" s="32">
        <f>'[1]OvfRes'!$L$22</f>
        <v>0</v>
      </c>
      <c r="O18" s="33">
        <f>'[1]OvfRes'!$M$22</f>
      </c>
      <c r="P18" s="32">
        <f>'[1]OvfRes'!$N$22</f>
        <v>0</v>
      </c>
      <c r="Q18" s="33">
        <f>'[1]OvfRes'!$O$22</f>
      </c>
      <c r="R18" s="32">
        <f>'[1]OvfRes'!$P$22</f>
        <v>0</v>
      </c>
      <c r="S18" s="33">
        <f>'[1]OvfRes'!$Q$22</f>
      </c>
      <c r="T18" s="32">
        <f>'[1]OvfRes'!$R$22</f>
        <v>0</v>
      </c>
      <c r="U18" s="33">
        <f>'[1]OvfRes'!$S$22</f>
      </c>
      <c r="V18" s="34">
        <f t="shared" si="0"/>
        <v>0</v>
      </c>
      <c r="W18" s="35">
        <f>SUM(V18:V19)</f>
        <v>0</v>
      </c>
      <c r="X18" s="36"/>
      <c r="Y18" s="2">
        <f t="shared" si="2"/>
        <v>0</v>
      </c>
      <c r="Z18" s="2">
        <f t="shared" si="1"/>
        <v>0</v>
      </c>
    </row>
    <row r="19" spans="1:26" ht="12.75" hidden="1">
      <c r="A19" s="37"/>
      <c r="B19" s="38">
        <f>'[1]OvfRes'!$T$22</f>
        <v>0</v>
      </c>
      <c r="C19" s="39">
        <f>'[1]OvfRes'!$U$22</f>
      </c>
      <c r="D19" s="40">
        <f>'[1]OvfRes'!$V$22</f>
      </c>
      <c r="E19" s="41"/>
      <c r="F19" s="42">
        <f>'[1]OvfRes'!$W$22</f>
        <v>0</v>
      </c>
      <c r="G19" s="140"/>
      <c r="H19" s="43">
        <f>'[1]OvfRes'!$X$22</f>
        <v>0</v>
      </c>
      <c r="I19" s="44"/>
      <c r="J19" s="43">
        <f>'[1]OvfRes'!$Y$22</f>
        <v>0</v>
      </c>
      <c r="K19" s="44"/>
      <c r="L19" s="43">
        <f>'[1]OvfRes'!$Z$22</f>
        <v>0</v>
      </c>
      <c r="M19" s="44"/>
      <c r="N19" s="43">
        <f>'[1]OvfRes'!$AA$22</f>
        <v>0</v>
      </c>
      <c r="O19" s="44"/>
      <c r="P19" s="43">
        <f>'[1]OvfRes'!$AB$22</f>
        <v>0</v>
      </c>
      <c r="Q19" s="44"/>
      <c r="R19" s="43">
        <f>'[1]OvfRes'!$AC$22</f>
        <v>0</v>
      </c>
      <c r="S19" s="44"/>
      <c r="T19" s="43">
        <f>'[1]OvfRes'!$AD$22</f>
        <v>0</v>
      </c>
      <c r="U19" s="44"/>
      <c r="V19" s="45">
        <f t="shared" si="0"/>
        <v>0</v>
      </c>
      <c r="W19" s="47">
        <f>IF('[1]OvfRes'!$AE$22=W18,"","FEJL")</f>
      </c>
      <c r="X19" s="36"/>
      <c r="Y19" s="2">
        <f t="shared" si="2"/>
        <v>0</v>
      </c>
      <c r="Z19" s="2">
        <f t="shared" si="1"/>
        <v>0</v>
      </c>
    </row>
    <row r="20" spans="1:26" ht="12.75" hidden="1">
      <c r="A20" s="26">
        <f>IF(W20=$W$6,$A$6,IF(W20=W18,A18,$A$6+7))</f>
        <v>1</v>
      </c>
      <c r="B20" s="27">
        <f>'[1]OvfRes'!$A$23</f>
      </c>
      <c r="C20" s="28">
        <f>'[1]OvfRes'!$B$23</f>
      </c>
      <c r="D20" s="29">
        <f>'[1]OvfRes'!$C$23</f>
      </c>
      <c r="E20" s="30">
        <f>'[1]OvfRes'!$D$23</f>
      </c>
      <c r="F20" s="31">
        <f>'[1]OvfRes'!$E$23</f>
        <v>0</v>
      </c>
      <c r="G20" s="139"/>
      <c r="H20" s="32">
        <f>'[1]OvfRes'!$F$23</f>
        <v>0</v>
      </c>
      <c r="I20" s="33">
        <f>'[1]OvfRes'!$G$23</f>
      </c>
      <c r="J20" s="32">
        <f>'[1]OvfRes'!$H$23</f>
        <v>0</v>
      </c>
      <c r="K20" s="33">
        <f>'[1]OvfRes'!$I$23</f>
      </c>
      <c r="L20" s="32">
        <f>'[1]OvfRes'!$J$23</f>
        <v>0</v>
      </c>
      <c r="M20" s="33">
        <f>'[1]OvfRes'!$K$23</f>
      </c>
      <c r="N20" s="32">
        <f>'[1]OvfRes'!$L$23</f>
        <v>0</v>
      </c>
      <c r="O20" s="33">
        <f>'[1]OvfRes'!$M$23</f>
      </c>
      <c r="P20" s="32">
        <f>'[1]OvfRes'!$N$23</f>
        <v>0</v>
      </c>
      <c r="Q20" s="33">
        <f>'[1]OvfRes'!$O$23</f>
      </c>
      <c r="R20" s="32">
        <f>'[1]OvfRes'!$P$23</f>
        <v>0</v>
      </c>
      <c r="S20" s="33">
        <f>'[1]OvfRes'!$Q$23</f>
      </c>
      <c r="T20" s="32">
        <f>'[1]OvfRes'!$R$23</f>
        <v>0</v>
      </c>
      <c r="U20" s="33">
        <f>'[1]OvfRes'!$S$23</f>
      </c>
      <c r="V20" s="34">
        <f t="shared" si="0"/>
        <v>0</v>
      </c>
      <c r="W20" s="35">
        <f>SUM(V20:V21)</f>
        <v>0</v>
      </c>
      <c r="X20" s="36"/>
      <c r="Y20" s="2">
        <f t="shared" si="2"/>
        <v>0</v>
      </c>
      <c r="Z20" s="2">
        <f t="shared" si="1"/>
        <v>0</v>
      </c>
    </row>
    <row r="21" spans="1:26" ht="13.5" hidden="1" thickBot="1">
      <c r="A21" s="17"/>
      <c r="B21" s="48">
        <f>'[1]OvfRes'!$T$23</f>
        <v>0</v>
      </c>
      <c r="C21" s="19">
        <f>'[1]OvfRes'!$U$23</f>
      </c>
      <c r="D21" s="49">
        <f>'[1]OvfRes'!$V$23</f>
      </c>
      <c r="E21" s="50"/>
      <c r="F21" s="51">
        <f>'[1]OvfRes'!$W$23</f>
        <v>0</v>
      </c>
      <c r="G21" s="141"/>
      <c r="H21" s="52">
        <f>'[1]OvfRes'!$X$23</f>
        <v>0</v>
      </c>
      <c r="I21" s="53"/>
      <c r="J21" s="52">
        <f>'[1]OvfRes'!$Y$23</f>
        <v>0</v>
      </c>
      <c r="K21" s="53"/>
      <c r="L21" s="52">
        <f>'[1]OvfRes'!$Z$23</f>
        <v>0</v>
      </c>
      <c r="M21" s="53"/>
      <c r="N21" s="52">
        <f>'[1]OvfRes'!$AA$23</f>
        <v>0</v>
      </c>
      <c r="O21" s="53"/>
      <c r="P21" s="52">
        <f>'[1]OvfRes'!$AB$23</f>
        <v>0</v>
      </c>
      <c r="Q21" s="53"/>
      <c r="R21" s="52">
        <f>'[1]OvfRes'!$AC$23</f>
        <v>0</v>
      </c>
      <c r="S21" s="53"/>
      <c r="T21" s="52">
        <f>'[1]OvfRes'!$AD$23</f>
        <v>0</v>
      </c>
      <c r="U21" s="53"/>
      <c r="V21" s="54">
        <f t="shared" si="0"/>
        <v>0</v>
      </c>
      <c r="W21" s="55">
        <f>IF('[1]OvfRes'!$AE$23=W20,"","FEJL")</f>
      </c>
      <c r="X21" s="36"/>
      <c r="Y21" s="2">
        <f t="shared" si="2"/>
        <v>0</v>
      </c>
      <c r="Z21" s="2">
        <f t="shared" si="1"/>
        <v>0</v>
      </c>
    </row>
    <row r="22" spans="1:23" ht="12.75" customHeight="1" hidden="1">
      <c r="A22" s="56"/>
      <c r="B22" s="57"/>
      <c r="C22" s="58"/>
      <c r="D22" s="59"/>
      <c r="E22" s="56"/>
      <c r="F22" s="56"/>
      <c r="G22" s="56"/>
      <c r="H22" s="60"/>
      <c r="I22" s="56"/>
      <c r="J22" s="60"/>
      <c r="K22" s="56"/>
      <c r="L22" s="60"/>
      <c r="M22" s="56"/>
      <c r="N22" s="60"/>
      <c r="O22" s="56"/>
      <c r="P22" s="60"/>
      <c r="Q22" s="56"/>
      <c r="R22" s="60"/>
      <c r="S22" s="56"/>
      <c r="T22" s="60"/>
      <c r="U22" s="56"/>
      <c r="V22" s="56"/>
      <c r="W22" s="56"/>
    </row>
    <row r="23" spans="1:4" ht="21" thickBot="1">
      <c r="A23" s="1" t="s">
        <v>51</v>
      </c>
      <c r="D23" s="61"/>
    </row>
    <row r="24" spans="1:23" ht="12.75">
      <c r="A24" s="118"/>
      <c r="B24" s="192"/>
      <c r="C24" s="189"/>
      <c r="D24" s="10"/>
      <c r="E24" s="11"/>
      <c r="F24" s="129" t="s">
        <v>54</v>
      </c>
      <c r="G24" s="129" t="s">
        <v>52</v>
      </c>
      <c r="H24" s="130"/>
      <c r="I24" s="13"/>
      <c r="J24" s="12"/>
      <c r="K24" s="15"/>
      <c r="L24" s="130"/>
      <c r="M24" s="13"/>
      <c r="N24" s="12"/>
      <c r="O24" s="15"/>
      <c r="P24" s="130"/>
      <c r="Q24" s="13"/>
      <c r="R24" s="12"/>
      <c r="S24" s="131"/>
      <c r="T24" s="12"/>
      <c r="U24" s="15"/>
      <c r="V24" s="15"/>
      <c r="W24" s="132"/>
    </row>
    <row r="25" spans="1:26" ht="13.5" thickBot="1">
      <c r="A25" s="121" t="s">
        <v>19</v>
      </c>
      <c r="B25" s="193" t="s">
        <v>7</v>
      </c>
      <c r="C25" s="190" t="s">
        <v>8</v>
      </c>
      <c r="D25" s="20" t="s">
        <v>17</v>
      </c>
      <c r="E25" s="20" t="s">
        <v>22</v>
      </c>
      <c r="F25" s="50" t="s">
        <v>55</v>
      </c>
      <c r="G25" s="50" t="s">
        <v>53</v>
      </c>
      <c r="H25" s="133">
        <v>1</v>
      </c>
      <c r="I25" s="22" t="s">
        <v>20</v>
      </c>
      <c r="J25" s="21">
        <v>2</v>
      </c>
      <c r="K25" s="23" t="s">
        <v>20</v>
      </c>
      <c r="L25" s="133">
        <v>3</v>
      </c>
      <c r="M25" s="22" t="s">
        <v>20</v>
      </c>
      <c r="N25" s="21">
        <v>4</v>
      </c>
      <c r="O25" s="23" t="s">
        <v>20</v>
      </c>
      <c r="P25" s="133">
        <v>5</v>
      </c>
      <c r="Q25" s="22" t="s">
        <v>20</v>
      </c>
      <c r="R25" s="21">
        <v>6</v>
      </c>
      <c r="S25" s="23" t="s">
        <v>20</v>
      </c>
      <c r="T25" s="21">
        <v>7</v>
      </c>
      <c r="U25" s="23" t="s">
        <v>20</v>
      </c>
      <c r="V25" s="23" t="s">
        <v>21</v>
      </c>
      <c r="W25" s="134" t="s">
        <v>18</v>
      </c>
      <c r="X25" s="25"/>
      <c r="Y25" s="2" t="s">
        <v>23</v>
      </c>
      <c r="Z25" s="2" t="s">
        <v>24</v>
      </c>
    </row>
    <row r="26" spans="1:27" ht="12.75">
      <c r="A26" s="26">
        <v>1</v>
      </c>
      <c r="B26" s="194" t="str">
        <f>'[4]SemiFinale'!$B$8</f>
        <v>Katja Iwanouw Simonsen</v>
      </c>
      <c r="C26" s="189" t="str">
        <f>'[4]SemiFinale'!$C$8</f>
        <v>Ravnsborg  </v>
      </c>
      <c r="D26" s="9" t="str">
        <f>'[4]SemiFinale'!$D$8</f>
        <v>291279-KASI</v>
      </c>
      <c r="E26" s="9">
        <f>'[4]SemiFinale'!$E$8</f>
        <v>14</v>
      </c>
      <c r="F26" s="154">
        <f>'[4]SemiFinale'!$F$8</f>
        <v>1458</v>
      </c>
      <c r="G26" s="177">
        <f>'[4]SemiFinale'!$G$8</f>
        <v>1152</v>
      </c>
      <c r="H26" s="178">
        <f>'Indtastning Damer'!F6</f>
        <v>157</v>
      </c>
      <c r="I26" s="182">
        <f>'Indtastning Damer'!H6</f>
        <v>0</v>
      </c>
      <c r="J26" s="156">
        <f>'Indtastning Damer'!F44</f>
        <v>182</v>
      </c>
      <c r="K26" s="158">
        <f>'Indtastning Damer'!H44</f>
        <v>0</v>
      </c>
      <c r="L26" s="178">
        <f>'Indtastning Damer'!F80</f>
        <v>175</v>
      </c>
      <c r="M26" s="182">
        <f>'Indtastning Damer'!H80</f>
        <v>20</v>
      </c>
      <c r="N26" s="156">
        <f>'Indtastning Damer'!F104</f>
        <v>159</v>
      </c>
      <c r="O26" s="158">
        <f>'Indtastning Damer'!H104</f>
        <v>20</v>
      </c>
      <c r="P26" s="185">
        <f>'Indtastning Damer'!F142</f>
        <v>148</v>
      </c>
      <c r="Q26" s="186">
        <f>'Indtastning Damer'!H142</f>
        <v>0</v>
      </c>
      <c r="R26" s="156">
        <f>'[1]OvfRes'!$P$3</f>
        <v>0</v>
      </c>
      <c r="S26" s="158">
        <f>'[1]OvfRes'!$Q$3</f>
      </c>
      <c r="T26" s="156">
        <f>'[1]OvfRes'!$R$3</f>
        <v>0</v>
      </c>
      <c r="U26" s="158">
        <f>'[1]OvfRes'!$S$3</f>
      </c>
      <c r="V26" s="158">
        <f aca="true" t="shared" si="3" ref="V26:V37">SUM(F26:U26)</f>
        <v>3471</v>
      </c>
      <c r="W26" s="159">
        <f>SUM(V26:V27)</f>
        <v>7139</v>
      </c>
      <c r="X26" s="62"/>
      <c r="Y26" s="2">
        <f aca="true" t="shared" si="4" ref="Y26:Y37">H26+J26+L26+N26+P26+R26+T26</f>
        <v>821</v>
      </c>
      <c r="Z26" s="2">
        <f aca="true" t="shared" si="5" ref="Z26:Z37">COUNTIF(H26:T26,"&gt;50")</f>
        <v>5</v>
      </c>
      <c r="AA26" s="3">
        <v>2</v>
      </c>
    </row>
    <row r="27" spans="1:27" ht="13.5" thickBot="1">
      <c r="A27" s="37"/>
      <c r="B27" s="195" t="str">
        <f>'[4]SemiFinale'!$B$9</f>
        <v>Christian Nagel</v>
      </c>
      <c r="C27" s="190" t="str">
        <f>'[4]SemiFinale'!$C$9</f>
        <v>Ravnsborg  </v>
      </c>
      <c r="D27" s="19" t="str">
        <f>'[4]SemiFinale'!$D$9</f>
        <v>080870-CHNA</v>
      </c>
      <c r="E27" s="19">
        <f>'[4]SemiFinale'!$E$9</f>
        <v>14</v>
      </c>
      <c r="F27" s="155">
        <f>'[4]SemiFinale'!$F$9</f>
        <v>1550</v>
      </c>
      <c r="G27" s="48">
        <f>'[4]SemiFinale'!$G$9</f>
        <v>1203</v>
      </c>
      <c r="H27" s="179">
        <f>'Indtastning Damer'!F7</f>
        <v>164</v>
      </c>
      <c r="I27" s="183"/>
      <c r="J27" s="52">
        <f>'Indtastning Damer'!F45</f>
        <v>129</v>
      </c>
      <c r="K27" s="54"/>
      <c r="L27" s="179">
        <f>'Indtastning Damer'!F81</f>
        <v>223</v>
      </c>
      <c r="M27" s="183"/>
      <c r="N27" s="52">
        <f>'Indtastning Damer'!F105</f>
        <v>187</v>
      </c>
      <c r="O27" s="54"/>
      <c r="P27" s="187">
        <f>'Indtastning Damer'!F143</f>
        <v>212</v>
      </c>
      <c r="Q27" s="188"/>
      <c r="R27" s="52">
        <f>'[1]OvfRes'!$AC$3</f>
        <v>0</v>
      </c>
      <c r="S27" s="54"/>
      <c r="T27" s="52">
        <f>'[1]OvfRes'!$AD$3</f>
        <v>0</v>
      </c>
      <c r="U27" s="54"/>
      <c r="V27" s="54">
        <f t="shared" si="3"/>
        <v>3668</v>
      </c>
      <c r="W27" s="55">
        <f>W26</f>
        <v>7139</v>
      </c>
      <c r="X27" s="62"/>
      <c r="Y27" s="2">
        <f t="shared" si="4"/>
        <v>915</v>
      </c>
      <c r="Z27" s="2">
        <f t="shared" si="5"/>
        <v>5</v>
      </c>
      <c r="AA27" s="3"/>
    </row>
    <row r="28" spans="1:27" ht="12.75">
      <c r="A28" s="120">
        <v>2</v>
      </c>
      <c r="B28" s="194" t="str">
        <f>'[4]SemiFinale'!$B$11</f>
        <v>Britt Kjær-Jørgensen</v>
      </c>
      <c r="C28" s="189" t="str">
        <f>'[4]SemiFinale'!$C$11</f>
        <v>Slagelse BC</v>
      </c>
      <c r="D28" s="9" t="str">
        <f>'[4]SemiFinale'!$D$11</f>
        <v>201262-BRKJ</v>
      </c>
      <c r="E28" s="9">
        <f>'[4]SemiFinale'!$E$11</f>
        <v>13</v>
      </c>
      <c r="F28" s="154">
        <f>'[4]SemiFinale'!$F$11</f>
        <v>1638</v>
      </c>
      <c r="G28" s="177">
        <f>'[4]SemiFinale'!$G$11</f>
        <v>1115</v>
      </c>
      <c r="H28" s="178">
        <f>'Indtastning Damer'!F8</f>
        <v>204</v>
      </c>
      <c r="I28" s="182">
        <f>'Indtastning Damer'!H8</f>
        <v>20</v>
      </c>
      <c r="J28" s="156">
        <f>'Indtastning Damer'!F48</f>
        <v>196</v>
      </c>
      <c r="K28" s="158">
        <f>'Indtastning Damer'!H48</f>
        <v>20</v>
      </c>
      <c r="L28" s="178">
        <f>'Indtastning Damer'!F74</f>
        <v>255</v>
      </c>
      <c r="M28" s="182">
        <f>'Indtastning Damer'!H74</f>
        <v>20</v>
      </c>
      <c r="N28" s="156">
        <f>'Indtastning Damer'!F110</f>
        <v>244</v>
      </c>
      <c r="O28" s="158">
        <f>'Indtastning Damer'!H110</f>
        <v>20</v>
      </c>
      <c r="P28" s="185">
        <f>'Indtastning Damer'!F134</f>
        <v>168</v>
      </c>
      <c r="Q28" s="186">
        <f>'Indtastning Damer'!H134</f>
        <v>0</v>
      </c>
      <c r="R28" s="156">
        <f>'[1]OvfRes'!$P$4</f>
        <v>0</v>
      </c>
      <c r="S28" s="157">
        <f>'[1]OvfRes'!$Q$4</f>
      </c>
      <c r="T28" s="156">
        <f>'[1]OvfRes'!$R$4</f>
        <v>0</v>
      </c>
      <c r="U28" s="157">
        <f>'[1]OvfRes'!$S$4</f>
      </c>
      <c r="V28" s="158">
        <f t="shared" si="3"/>
        <v>3900</v>
      </c>
      <c r="W28" s="159">
        <f>SUM(V28:V29)</f>
        <v>7391</v>
      </c>
      <c r="X28" s="62"/>
      <c r="Y28" s="2">
        <f t="shared" si="4"/>
        <v>1067</v>
      </c>
      <c r="Z28" s="2">
        <f t="shared" si="5"/>
        <v>5</v>
      </c>
      <c r="AA28" s="3">
        <v>1</v>
      </c>
    </row>
    <row r="29" spans="1:27" ht="13.5" thickBot="1">
      <c r="A29" s="119"/>
      <c r="B29" s="195" t="str">
        <f>'[4]SemiFinale'!$B$12</f>
        <v>Henrik Brogaard</v>
      </c>
      <c r="C29" s="190" t="str">
        <f>'[4]SemiFinale'!$C$12</f>
        <v>Slagelse BC</v>
      </c>
      <c r="D29" s="49" t="str">
        <f>'[4]SemiFinale'!$D$12</f>
        <v>260268-HEBR</v>
      </c>
      <c r="E29" s="19">
        <f>'[4]SemiFinale'!$E$12</f>
        <v>13</v>
      </c>
      <c r="F29" s="19">
        <f>'[4]SemiFinale'!$F$12</f>
        <v>1501</v>
      </c>
      <c r="G29" s="48">
        <f>'[4]SemiFinale'!$G$12</f>
        <v>1080</v>
      </c>
      <c r="H29" s="180">
        <f>'Indtastning Damer'!F9</f>
        <v>186</v>
      </c>
      <c r="I29" s="184"/>
      <c r="J29" s="52">
        <f>'Indtastning Damer'!F49</f>
        <v>213</v>
      </c>
      <c r="K29" s="54"/>
      <c r="L29" s="179">
        <f>'Indtastning Damer'!F75</f>
        <v>169</v>
      </c>
      <c r="M29" s="183"/>
      <c r="N29" s="52">
        <f>'Indtastning Damer'!F111</f>
        <v>189</v>
      </c>
      <c r="O29" s="54"/>
      <c r="P29" s="187">
        <f>'Indtastning Damer'!F135</f>
        <v>153</v>
      </c>
      <c r="Q29" s="188"/>
      <c r="R29" s="52">
        <f>'[1]OvfRes'!$AC$4</f>
        <v>0</v>
      </c>
      <c r="S29" s="53"/>
      <c r="T29" s="52">
        <f>'[1]OvfRes'!$AD$4</f>
        <v>0</v>
      </c>
      <c r="U29" s="53"/>
      <c r="V29" s="54">
        <f t="shared" si="3"/>
        <v>3491</v>
      </c>
      <c r="W29" s="55">
        <f>W28</f>
        <v>7391</v>
      </c>
      <c r="X29" s="62"/>
      <c r="Y29" s="2">
        <f t="shared" si="4"/>
        <v>910</v>
      </c>
      <c r="Z29" s="2">
        <f t="shared" si="5"/>
        <v>5</v>
      </c>
      <c r="AA29" s="3"/>
    </row>
    <row r="30" spans="1:27" ht="12.75">
      <c r="A30" s="120">
        <v>3</v>
      </c>
      <c r="B30" s="196" t="str">
        <f>'[4]SemiFinale'!$B$20</f>
        <v>Tove Lindberg</v>
      </c>
      <c r="C30" s="191" t="str">
        <f>'[4]SemiFinale'!$C$20</f>
        <v>Suså BC</v>
      </c>
      <c r="D30" s="28" t="str">
        <f>'[4]SemiFinale'!$D$20</f>
        <v>270660-TOLI</v>
      </c>
      <c r="E30" s="28">
        <f>'[4]SemiFinale'!$E$20</f>
        <v>1</v>
      </c>
      <c r="F30" s="28">
        <f>'[4]SemiFinale'!$F$20</f>
        <v>1493</v>
      </c>
      <c r="G30" s="27">
        <f>'[4]SemiFinale'!$G$20</f>
        <v>978</v>
      </c>
      <c r="H30" s="178">
        <f>'Indtastning Damer'!F10</f>
        <v>211</v>
      </c>
      <c r="I30" s="182">
        <f>'Indtastning Damer'!H10</f>
        <v>20</v>
      </c>
      <c r="J30" s="156">
        <f>'Indtastning Damer'!F38</f>
        <v>164</v>
      </c>
      <c r="K30" s="158">
        <f>'Indtastning Damer'!H38</f>
        <v>0</v>
      </c>
      <c r="L30" s="178">
        <f>'Indtastning Damer'!F78</f>
        <v>177</v>
      </c>
      <c r="M30" s="182">
        <f>'Indtastning Damer'!H78</f>
        <v>0</v>
      </c>
      <c r="N30" s="156">
        <f>'Indtastning Damer'!F108</f>
        <v>172</v>
      </c>
      <c r="O30" s="158">
        <f>'Indtastning Damer'!H108</f>
        <v>0</v>
      </c>
      <c r="P30" s="185">
        <f>'Indtastning Damer'!F136</f>
        <v>166</v>
      </c>
      <c r="Q30" s="186">
        <f>'Indtastning Damer'!H136</f>
        <v>20</v>
      </c>
      <c r="R30" s="156">
        <f>'[1]OvfRes'!$P$8</f>
        <v>0</v>
      </c>
      <c r="S30" s="157">
        <f>'[1]OvfRes'!$Q$8</f>
      </c>
      <c r="T30" s="156">
        <f>'[1]OvfRes'!$R$8</f>
        <v>0</v>
      </c>
      <c r="U30" s="157">
        <f>'[1]OvfRes'!$S$8</f>
      </c>
      <c r="V30" s="158">
        <f t="shared" si="3"/>
        <v>3401</v>
      </c>
      <c r="W30" s="159">
        <f>SUM(V30:V31)</f>
        <v>7079</v>
      </c>
      <c r="X30" s="62"/>
      <c r="Y30" s="2">
        <f t="shared" si="4"/>
        <v>890</v>
      </c>
      <c r="Z30" s="2">
        <f t="shared" si="5"/>
        <v>5</v>
      </c>
      <c r="AA30" s="3">
        <v>4</v>
      </c>
    </row>
    <row r="31" spans="1:27" ht="13.5" thickBot="1">
      <c r="A31" s="119"/>
      <c r="B31" s="195" t="str">
        <f>'[4]SemiFinale'!$B$21</f>
        <v>Claus Petersen</v>
      </c>
      <c r="C31" s="190" t="str">
        <f>'[4]SemiFinale'!$C$21</f>
        <v>Suså BC</v>
      </c>
      <c r="D31" s="19" t="str">
        <f>'[4]SemiFinale'!$D$21</f>
        <v>100754-TOPE</v>
      </c>
      <c r="E31" s="19">
        <f>'[4]SemiFinale'!$E$21</f>
        <v>1</v>
      </c>
      <c r="F31" s="19">
        <f>'[4]SemiFinale'!$F$21</f>
        <v>1442</v>
      </c>
      <c r="G31" s="48">
        <f>'[4]SemiFinale'!$G$21</f>
        <v>1213</v>
      </c>
      <c r="H31" s="179">
        <f>'Indtastning Damer'!F11</f>
        <v>226</v>
      </c>
      <c r="I31" s="183"/>
      <c r="J31" s="52">
        <f>'Indtastning Damer'!F39</f>
        <v>203</v>
      </c>
      <c r="K31" s="54"/>
      <c r="L31" s="179">
        <f>'Indtastning Damer'!F79</f>
        <v>185</v>
      </c>
      <c r="M31" s="183"/>
      <c r="N31" s="52">
        <f>'Indtastning Damer'!F109</f>
        <v>192</v>
      </c>
      <c r="O31" s="54"/>
      <c r="P31" s="187">
        <f>'Indtastning Damer'!F137</f>
        <v>217</v>
      </c>
      <c r="Q31" s="188"/>
      <c r="R31" s="32">
        <f>'[1]OvfRes'!$AC$8</f>
        <v>0</v>
      </c>
      <c r="S31" s="33"/>
      <c r="T31" s="32">
        <f>'[1]OvfRes'!$AD$8</f>
        <v>0</v>
      </c>
      <c r="U31" s="33"/>
      <c r="V31" s="34">
        <f t="shared" si="3"/>
        <v>3678</v>
      </c>
      <c r="W31" s="35">
        <f>W30</f>
        <v>7079</v>
      </c>
      <c r="X31" s="62"/>
      <c r="Y31" s="2">
        <f t="shared" si="4"/>
        <v>1023</v>
      </c>
      <c r="Z31" s="2">
        <f t="shared" si="5"/>
        <v>5</v>
      </c>
      <c r="AA31" s="3"/>
    </row>
    <row r="32" spans="1:27" ht="12.75">
      <c r="A32" s="120">
        <v>4</v>
      </c>
      <c r="B32" s="194" t="str">
        <f>'[4]SemiFinale'!$B$17</f>
        <v>Elsebeth Breusch</v>
      </c>
      <c r="C32" s="189" t="str">
        <f>'[4]SemiFinale'!$C$17</f>
        <v>FBK 2000</v>
      </c>
      <c r="D32" s="9" t="str">
        <f>'[4]SemiFinale'!$D$17</f>
        <v>160260-ELBR</v>
      </c>
      <c r="E32" s="9">
        <f>'[4]SemiFinale'!$E$17</f>
        <v>41</v>
      </c>
      <c r="F32" s="9">
        <f>'[4]SemiFinale'!$F$17</f>
        <v>1377</v>
      </c>
      <c r="G32" s="177">
        <f>'[4]SemiFinale'!$G$17</f>
        <v>954</v>
      </c>
      <c r="H32" s="178">
        <f>'Indtastning Damer'!F16</f>
        <v>173</v>
      </c>
      <c r="I32" s="182">
        <f>'Indtastning Damer'!H16</f>
        <v>20</v>
      </c>
      <c r="J32" s="156">
        <f>'Indtastning Damer'!F46</f>
        <v>162</v>
      </c>
      <c r="K32" s="158">
        <f>'Indtastning Damer'!H46</f>
        <v>0</v>
      </c>
      <c r="L32" s="178">
        <f>'Indtastning Damer'!F70</f>
        <v>126</v>
      </c>
      <c r="M32" s="182">
        <f>'Indtastning Damer'!H70</f>
        <v>0</v>
      </c>
      <c r="N32" s="156">
        <f>'Indtastning Damer'!F106</f>
        <v>151</v>
      </c>
      <c r="O32" s="158">
        <f>'Indtastning Damer'!H106</f>
        <v>20</v>
      </c>
      <c r="P32" s="185">
        <f>'Indtastning Damer'!F144</f>
        <v>170</v>
      </c>
      <c r="Q32" s="186">
        <f>'Indtastning Damer'!H144</f>
        <v>20</v>
      </c>
      <c r="R32" s="156">
        <f>'[1]OvfRes'!$P$5</f>
        <v>0</v>
      </c>
      <c r="S32" s="157">
        <f>'[1]OvfRes'!$Q$5</f>
      </c>
      <c r="T32" s="156">
        <f>'[1]OvfRes'!$R$5</f>
        <v>0</v>
      </c>
      <c r="U32" s="157">
        <f>'[1]OvfRes'!$S$5</f>
      </c>
      <c r="V32" s="158">
        <f t="shared" si="3"/>
        <v>3173</v>
      </c>
      <c r="W32" s="159">
        <f>SUM(V32:V33)</f>
        <v>7044</v>
      </c>
      <c r="X32" s="62"/>
      <c r="Y32" s="2" t="e">
        <f>H32+#REF!+L32+N32+P32+R32+T32</f>
        <v>#REF!</v>
      </c>
      <c r="Z32" s="2">
        <f>COUNTIF(H32:T32,"&gt;50")</f>
        <v>5</v>
      </c>
      <c r="AA32" s="3">
        <v>5</v>
      </c>
    </row>
    <row r="33" spans="1:27" ht="13.5" thickBot="1">
      <c r="A33" s="119"/>
      <c r="B33" s="195" t="str">
        <f>'[4]SemiFinale'!$B$18</f>
        <v>Bo Jarlstrøm</v>
      </c>
      <c r="C33" s="190" t="str">
        <f>'[4]SemiFinale'!$C$18</f>
        <v>Ravnsborg  </v>
      </c>
      <c r="D33" s="19" t="str">
        <f>'[4]SemiFinale'!$D$18</f>
        <v>280469-BOJA</v>
      </c>
      <c r="E33" s="19">
        <f>'[4]SemiFinale'!$E$18</f>
        <v>41</v>
      </c>
      <c r="F33" s="19">
        <f>'[4]SemiFinale'!$F$18</f>
        <v>1699</v>
      </c>
      <c r="G33" s="48">
        <f>'[4]SemiFinale'!$G$18</f>
        <v>1164</v>
      </c>
      <c r="H33" s="179">
        <f>'Indtastning Damer'!F17</f>
        <v>198</v>
      </c>
      <c r="I33" s="183"/>
      <c r="J33" s="52">
        <f>'Indtastning Damer'!F47</f>
        <v>182</v>
      </c>
      <c r="K33" s="54"/>
      <c r="L33" s="179">
        <f>'Indtastning Damer'!F71</f>
        <v>198</v>
      </c>
      <c r="M33" s="183"/>
      <c r="N33" s="52">
        <f>'Indtastning Damer'!F107</f>
        <v>233</v>
      </c>
      <c r="O33" s="54"/>
      <c r="P33" s="187">
        <f>'Indtastning Damer'!F145</f>
        <v>197</v>
      </c>
      <c r="Q33" s="188"/>
      <c r="R33" s="32">
        <f>'[1]OvfRes'!$AC$5</f>
        <v>0</v>
      </c>
      <c r="S33" s="33"/>
      <c r="T33" s="32">
        <f>'[1]OvfRes'!$AD$5</f>
        <v>0</v>
      </c>
      <c r="U33" s="33"/>
      <c r="V33" s="34">
        <f t="shared" si="3"/>
        <v>3871</v>
      </c>
      <c r="W33" s="35">
        <f>W32</f>
        <v>7044</v>
      </c>
      <c r="X33" s="62"/>
      <c r="Y33" s="2" t="e">
        <f>H33+#REF!+L33+N33+P33+R33+T33</f>
        <v>#REF!</v>
      </c>
      <c r="Z33" s="2">
        <f>COUNTIF(H33:T33,"&gt;50")</f>
        <v>5</v>
      </c>
      <c r="AA33" s="3"/>
    </row>
    <row r="34" spans="1:27" ht="12.75">
      <c r="A34" s="120">
        <v>5</v>
      </c>
      <c r="B34" s="194" t="str">
        <f>'[4]SemiFinale'!$B$23</f>
        <v>Lene Tuemose</v>
      </c>
      <c r="C34" s="189" t="str">
        <f>'[4]SemiFinale'!$C$23</f>
        <v>Ravnsborg  </v>
      </c>
      <c r="D34" s="9" t="str">
        <f>'[4]SemiFinale'!$D$23</f>
        <v>240563-LETU</v>
      </c>
      <c r="E34" s="9">
        <f>'[4]SemiFinale'!$E$23</f>
        <v>10</v>
      </c>
      <c r="F34" s="9">
        <f>'[4]SemiFinale'!$F$23</f>
        <v>1357</v>
      </c>
      <c r="G34" s="177">
        <f>'[4]SemiFinale'!$G$23</f>
        <v>969</v>
      </c>
      <c r="H34" s="178">
        <f>'Indtastning Damer'!F14</f>
        <v>165</v>
      </c>
      <c r="I34" s="182">
        <f>'Indtastning Damer'!H14</f>
        <v>0</v>
      </c>
      <c r="J34" s="156">
        <f>'Indtastning Damer'!F40</f>
        <v>183</v>
      </c>
      <c r="K34" s="158">
        <f>'Indtastning Damer'!H40</f>
        <v>20</v>
      </c>
      <c r="L34" s="178">
        <f>'Indtastning Damer'!F76</f>
        <v>201</v>
      </c>
      <c r="M34" s="182">
        <f>'Indtastning Damer'!H76</f>
        <v>0</v>
      </c>
      <c r="N34" s="156">
        <f>'Indtastning Damer'!F102</f>
        <v>160</v>
      </c>
      <c r="O34" s="158">
        <f>'Indtastning Damer'!H102</f>
        <v>0</v>
      </c>
      <c r="P34" s="185">
        <f>'Indtastning Damer'!F138</f>
        <v>179</v>
      </c>
      <c r="Q34" s="186">
        <f>'Indtastning Damer'!H138</f>
        <v>20</v>
      </c>
      <c r="R34" s="156">
        <f>'[1]OvfRes'!$P$7</f>
        <v>0</v>
      </c>
      <c r="S34" s="158">
        <f>'[1]OvfRes'!$Q$7</f>
      </c>
      <c r="T34" s="156">
        <f>'[1]OvfRes'!$R$7</f>
        <v>0</v>
      </c>
      <c r="U34" s="158">
        <f>'[1]OvfRes'!$S$7</f>
      </c>
      <c r="V34" s="158">
        <f t="shared" si="3"/>
        <v>3254</v>
      </c>
      <c r="W34" s="159">
        <f>SUM(V34:V35)</f>
        <v>6981</v>
      </c>
      <c r="X34" s="62"/>
      <c r="Y34" s="2" t="e">
        <f>H34+#REF!+L34+N34+P34+R34+T34</f>
        <v>#REF!</v>
      </c>
      <c r="Z34" s="2">
        <f>COUNTIF(H34:T34,"&gt;50")</f>
        <v>5</v>
      </c>
      <c r="AA34" s="3">
        <v>6</v>
      </c>
    </row>
    <row r="35" spans="1:27" ht="13.5" thickBot="1">
      <c r="A35" s="119"/>
      <c r="B35" s="195" t="str">
        <f>'[4]SemiFinale'!$B$24</f>
        <v>René Lomholt</v>
      </c>
      <c r="C35" s="190" t="str">
        <f>'[4]SemiFinale'!$C$24</f>
        <v>Ravnsborg  </v>
      </c>
      <c r="D35" s="19" t="str">
        <f>'[4]SemiFinale'!$D$24</f>
        <v>101260-RELO</v>
      </c>
      <c r="E35" s="19">
        <f>'[4]SemiFinale'!$E$24</f>
        <v>10</v>
      </c>
      <c r="F35" s="19">
        <f>'[4]SemiFinale'!$F$24</f>
        <v>1692</v>
      </c>
      <c r="G35" s="48">
        <f>'[4]SemiFinale'!$G$24</f>
        <v>1101</v>
      </c>
      <c r="H35" s="179">
        <f>'Indtastning Damer'!F15</f>
        <v>179</v>
      </c>
      <c r="I35" s="183"/>
      <c r="J35" s="52">
        <f>'Indtastning Damer'!F41</f>
        <v>213</v>
      </c>
      <c r="K35" s="54"/>
      <c r="L35" s="179">
        <f>'Indtastning Damer'!F77</f>
        <v>186</v>
      </c>
      <c r="M35" s="183"/>
      <c r="N35" s="52">
        <f>'Indtastning Damer'!F103</f>
        <v>168</v>
      </c>
      <c r="O35" s="54"/>
      <c r="P35" s="187">
        <f>'Indtastning Damer'!F139</f>
        <v>188</v>
      </c>
      <c r="Q35" s="188"/>
      <c r="R35" s="52">
        <f>'[1]OvfRes'!$AC$7</f>
        <v>0</v>
      </c>
      <c r="S35" s="54"/>
      <c r="T35" s="52">
        <f>'[1]OvfRes'!$AD$7</f>
        <v>0</v>
      </c>
      <c r="U35" s="54"/>
      <c r="V35" s="54">
        <f t="shared" si="3"/>
        <v>3727</v>
      </c>
      <c r="W35" s="55">
        <f>W34</f>
        <v>6981</v>
      </c>
      <c r="X35" s="62"/>
      <c r="Y35" s="2" t="e">
        <f>H35+#REF!+L35+N35+P35+R35+T35</f>
        <v>#REF!</v>
      </c>
      <c r="Z35" s="2">
        <f>COUNTIF(H35:T35,"&gt;50")</f>
        <v>5</v>
      </c>
      <c r="AA35" s="3"/>
    </row>
    <row r="36" spans="1:27" ht="12.75">
      <c r="A36" s="120">
        <v>6</v>
      </c>
      <c r="B36" s="194" t="str">
        <f>'[4]SemiFinale'!$B$14</f>
        <v>Iben Bardino</v>
      </c>
      <c r="C36" s="189" t="str">
        <f>'[4]SemiFinale'!$C$14</f>
        <v>Ravnsborg  </v>
      </c>
      <c r="D36" s="9" t="str">
        <f>'[4]SemiFinale'!$D$14</f>
        <v>090972-IBBA</v>
      </c>
      <c r="E36" s="9">
        <f>'[4]SemiFinale'!$E$14</f>
        <v>17</v>
      </c>
      <c r="F36" s="9">
        <f>'[4]SemiFinale'!$F$14</f>
        <v>1480</v>
      </c>
      <c r="G36" s="177">
        <f>'[4]SemiFinale'!$G$14</f>
        <v>1210</v>
      </c>
      <c r="H36" s="178">
        <f>'Indtastning Damer'!F12</f>
        <v>224</v>
      </c>
      <c r="I36" s="182">
        <f>'Indtastning Damer'!H12</f>
        <v>0</v>
      </c>
      <c r="J36" s="156">
        <f>'Indtastning Damer'!F42</f>
        <v>184</v>
      </c>
      <c r="K36" s="158">
        <f>'Indtastning Damer'!H42</f>
        <v>20</v>
      </c>
      <c r="L36" s="178">
        <f>'Indtastning Damer'!F72</f>
        <v>210</v>
      </c>
      <c r="M36" s="182">
        <f>'Indtastning Damer'!H72</f>
        <v>20</v>
      </c>
      <c r="N36" s="156">
        <f>'Indtastning Damer'!F112</f>
        <v>187</v>
      </c>
      <c r="O36" s="158">
        <f>'Indtastning Damer'!H112</f>
        <v>0</v>
      </c>
      <c r="P36" s="185">
        <f>'Indtastning Damer'!F140</f>
        <v>154</v>
      </c>
      <c r="Q36" s="186">
        <f>'Indtastning Damer'!H140</f>
        <v>0</v>
      </c>
      <c r="R36" s="32">
        <f>'[1]OvfRes'!$P$6</f>
        <v>0</v>
      </c>
      <c r="S36" s="34">
        <f>'[1]OvfRes'!$Q$6</f>
      </c>
      <c r="T36" s="32">
        <f>'[1]OvfRes'!$R$6</f>
        <v>0</v>
      </c>
      <c r="U36" s="34">
        <f>'[1]OvfRes'!$S$6</f>
      </c>
      <c r="V36" s="34">
        <f t="shared" si="3"/>
        <v>3689</v>
      </c>
      <c r="W36" s="35">
        <f>SUM(V36:V37)</f>
        <v>7103</v>
      </c>
      <c r="X36" s="62"/>
      <c r="Y36" s="2">
        <f t="shared" si="4"/>
        <v>959</v>
      </c>
      <c r="Z36" s="2">
        <f t="shared" si="5"/>
        <v>5</v>
      </c>
      <c r="AA36" s="3">
        <v>3</v>
      </c>
    </row>
    <row r="37" spans="1:27" ht="13.5" thickBot="1">
      <c r="A37" s="121"/>
      <c r="B37" s="195" t="str">
        <f>'[4]SemiFinale'!$B$15</f>
        <v>Morten Schou</v>
      </c>
      <c r="C37" s="190" t="str">
        <f>'[4]SemiFinale'!$C$15</f>
        <v>Suså BC</v>
      </c>
      <c r="D37" s="19" t="str">
        <f>'[4]SemiFinale'!$D$15</f>
        <v>060885-MOSC</v>
      </c>
      <c r="E37" s="19">
        <f>'[4]SemiFinale'!$E$15</f>
        <v>17</v>
      </c>
      <c r="F37" s="19">
        <f>'[4]SemiFinale'!$F$15</f>
        <v>1334</v>
      </c>
      <c r="G37" s="48">
        <f>'[4]SemiFinale'!$G$15</f>
        <v>1178</v>
      </c>
      <c r="H37" s="179">
        <f>'Indtastning Damer'!F13</f>
        <v>167</v>
      </c>
      <c r="I37" s="183"/>
      <c r="J37" s="52">
        <f>'Indtastning Damer'!F43</f>
        <v>154</v>
      </c>
      <c r="K37" s="54"/>
      <c r="L37" s="179">
        <f>'Indtastning Damer'!F73</f>
        <v>149</v>
      </c>
      <c r="M37" s="183"/>
      <c r="N37" s="52">
        <f>'Indtastning Damer'!F113</f>
        <v>231</v>
      </c>
      <c r="O37" s="54"/>
      <c r="P37" s="187">
        <f>'Indtastning Damer'!F141</f>
        <v>201</v>
      </c>
      <c r="Q37" s="188"/>
      <c r="R37" s="52">
        <f>'[1]OvfRes'!$AC$6</f>
        <v>0</v>
      </c>
      <c r="S37" s="54"/>
      <c r="T37" s="52">
        <f>'[1]OvfRes'!$AD$6</f>
        <v>0</v>
      </c>
      <c r="U37" s="54"/>
      <c r="V37" s="54">
        <f t="shared" si="3"/>
        <v>3414</v>
      </c>
      <c r="W37" s="55">
        <f>W36</f>
        <v>7103</v>
      </c>
      <c r="X37" s="62"/>
      <c r="Y37" s="2">
        <f t="shared" si="4"/>
        <v>902</v>
      </c>
      <c r="Z37" s="2">
        <f t="shared" si="5"/>
        <v>5</v>
      </c>
      <c r="AA37" s="3"/>
    </row>
    <row r="38" spans="1:23" ht="12.75" hidden="1">
      <c r="A38" s="56"/>
      <c r="B38" s="63"/>
      <c r="C38" s="58"/>
      <c r="D38" s="56"/>
      <c r="E38" s="56"/>
      <c r="F38" s="56"/>
      <c r="G38" s="56"/>
      <c r="H38" s="32">
        <f>'Indtastning Damer'!F14</f>
        <v>165</v>
      </c>
      <c r="I38" s="56"/>
      <c r="J38" s="60"/>
      <c r="K38" s="56"/>
      <c r="L38" s="60"/>
      <c r="M38" s="56"/>
      <c r="N38" s="60"/>
      <c r="O38" s="56"/>
      <c r="P38" s="32">
        <f>'Indtastning Damer'!F142</f>
        <v>148</v>
      </c>
      <c r="Q38" s="56"/>
      <c r="R38" s="60"/>
      <c r="S38" s="56"/>
      <c r="T38" s="60"/>
      <c r="U38" s="56"/>
      <c r="V38" s="56"/>
      <c r="W38" s="56"/>
    </row>
    <row r="39" spans="1:26" ht="12.75" hidden="1">
      <c r="A39" s="56"/>
      <c r="B39" s="63"/>
      <c r="C39" s="58"/>
      <c r="D39" s="56"/>
      <c r="E39" s="56"/>
      <c r="F39" s="56"/>
      <c r="G39" s="56"/>
      <c r="H39" s="32">
        <f>'Indtastning Damer'!F15</f>
        <v>179</v>
      </c>
      <c r="I39" s="56"/>
      <c r="J39" s="60">
        <f>SUM(J6:J21)+SUM(J26:J37)</f>
        <v>2165</v>
      </c>
      <c r="K39" s="56"/>
      <c r="L39" s="60">
        <f>SUM(L6:L21)+SUM(L26:L37)</f>
        <v>2254</v>
      </c>
      <c r="M39" s="56"/>
      <c r="N39" s="60">
        <f>SUM(N6:N21)+SUM(N26:N37)</f>
        <v>2273</v>
      </c>
      <c r="O39" s="56"/>
      <c r="P39" s="32">
        <f>'Indtastning Damer'!F143</f>
        <v>212</v>
      </c>
      <c r="Q39" s="56"/>
      <c r="R39" s="60">
        <f>SUM(R6:R21)+SUM(R26:R37)</f>
        <v>0</v>
      </c>
      <c r="S39" s="56"/>
      <c r="T39" s="60">
        <f>SUM(T6:T21)+SUM(T26:T37)</f>
        <v>0</v>
      </c>
      <c r="U39" s="56"/>
      <c r="V39" s="56"/>
      <c r="W39" s="56"/>
      <c r="Y39" s="2">
        <f>SUM(H39:U39)</f>
        <v>7083</v>
      </c>
      <c r="Z39" s="2">
        <f>SUM(H40:U40)</f>
        <v>379</v>
      </c>
    </row>
    <row r="40" spans="1:23" ht="12.75" hidden="1">
      <c r="A40" s="56"/>
      <c r="B40" s="63"/>
      <c r="C40" s="58"/>
      <c r="D40" s="56"/>
      <c r="E40" s="56"/>
      <c r="F40" s="56"/>
      <c r="G40" s="56"/>
      <c r="H40" s="32">
        <f>'Indtastning Damer'!F16</f>
        <v>173</v>
      </c>
      <c r="I40" s="56"/>
      <c r="J40" s="60">
        <f>COUNTIF(J6:J21,"&gt;0")+COUNTIF(J26:J37,"&gt;0")</f>
        <v>12</v>
      </c>
      <c r="K40" s="56"/>
      <c r="L40" s="60">
        <f>COUNTIF(L6:L21,"&gt;0")+COUNTIF(L26:L37,"&gt;0")</f>
        <v>12</v>
      </c>
      <c r="M40" s="56"/>
      <c r="N40" s="60">
        <f>COUNTIF(N6:N21,"&gt;0")+COUNTIF(N26:N37,"&gt;0")</f>
        <v>12</v>
      </c>
      <c r="O40" s="56"/>
      <c r="P40" s="32">
        <f>'Indtastning Damer'!F144</f>
        <v>170</v>
      </c>
      <c r="Q40" s="56"/>
      <c r="R40" s="60">
        <f>COUNTIF(R6:R21,"&gt;0")+COUNTIF(R26:R37,"&gt;0")</f>
        <v>0</v>
      </c>
      <c r="S40" s="56"/>
      <c r="T40" s="60">
        <f>COUNTIF(T6:T21,"&gt;0")+COUNTIF(T26:T37,"&gt;0")</f>
        <v>0</v>
      </c>
      <c r="U40" s="56"/>
      <c r="V40" s="56"/>
      <c r="W40" s="56"/>
    </row>
    <row r="43" spans="2:23" ht="12.75">
      <c r="B43" s="4"/>
      <c r="C43" s="3"/>
      <c r="D43" s="4"/>
      <c r="F43" s="4"/>
      <c r="N43" s="3"/>
      <c r="P43" s="2"/>
      <c r="Q43" s="2"/>
      <c r="R43" s="2"/>
      <c r="S43" s="2"/>
      <c r="T43" s="2"/>
      <c r="U43" s="2"/>
      <c r="V43" s="2"/>
      <c r="W43" s="2"/>
    </row>
    <row r="44" spans="2:23" ht="12.75" hidden="1">
      <c r="B44" s="4"/>
      <c r="C44" s="3"/>
      <c r="D44" s="4"/>
      <c r="F44" s="4"/>
      <c r="N44" s="3"/>
      <c r="P44" s="2"/>
      <c r="Q44" s="2"/>
      <c r="R44" s="2"/>
      <c r="S44" s="2"/>
      <c r="T44" s="2"/>
      <c r="U44" s="2"/>
      <c r="V44" s="2"/>
      <c r="W44" s="2"/>
    </row>
    <row r="45" spans="1:23" ht="12.75" hidden="1">
      <c r="A45" s="13"/>
      <c r="B45" s="12"/>
      <c r="C45" s="15"/>
      <c r="D45" s="130"/>
      <c r="E45" s="13"/>
      <c r="F45" s="12"/>
      <c r="G45" s="15"/>
      <c r="H45" s="130"/>
      <c r="I45" s="13"/>
      <c r="J45" s="12"/>
      <c r="K45" s="131"/>
      <c r="L45" s="12"/>
      <c r="M45" s="15"/>
      <c r="N45" s="15"/>
      <c r="O45" s="132"/>
      <c r="P45" s="2"/>
      <c r="Q45" s="2"/>
      <c r="R45" s="2"/>
      <c r="S45" s="2"/>
      <c r="T45" s="2"/>
      <c r="U45" s="2"/>
      <c r="V45" s="2"/>
      <c r="W45" s="2"/>
    </row>
    <row r="46" spans="1:23" ht="13.5" hidden="1" thickBot="1">
      <c r="A46" s="22" t="s">
        <v>20</v>
      </c>
      <c r="B46" s="21">
        <v>2</v>
      </c>
      <c r="C46" s="23" t="s">
        <v>20</v>
      </c>
      <c r="D46" s="133">
        <v>3</v>
      </c>
      <c r="E46" s="22" t="s">
        <v>20</v>
      </c>
      <c r="F46" s="21">
        <v>4</v>
      </c>
      <c r="G46" s="23" t="s">
        <v>20</v>
      </c>
      <c r="H46" s="133">
        <v>5</v>
      </c>
      <c r="I46" s="22" t="s">
        <v>20</v>
      </c>
      <c r="J46" s="21">
        <v>6</v>
      </c>
      <c r="K46" s="23" t="s">
        <v>20</v>
      </c>
      <c r="L46" s="21">
        <v>7</v>
      </c>
      <c r="M46" s="23" t="s">
        <v>20</v>
      </c>
      <c r="N46" s="23" t="s">
        <v>21</v>
      </c>
      <c r="O46" s="134" t="s">
        <v>18</v>
      </c>
      <c r="P46" s="2"/>
      <c r="Q46" s="2"/>
      <c r="R46" s="2"/>
      <c r="S46" s="2"/>
      <c r="T46" s="2"/>
      <c r="U46" s="2"/>
      <c r="V46" s="2"/>
      <c r="W46" s="2"/>
    </row>
    <row r="47" spans="1:23" ht="12.75" hidden="1">
      <c r="A47" s="34">
        <f>'Indtastning Herrer'!H6</f>
        <v>0</v>
      </c>
      <c r="B47" s="125">
        <f>'Indtastning Herrer'!F44</f>
        <v>188</v>
      </c>
      <c r="C47" s="33">
        <f>'Indtastning Herrer'!H44</f>
        <v>0</v>
      </c>
      <c r="D47" s="125">
        <f>'Indtastning Herrer'!F80</f>
        <v>174</v>
      </c>
      <c r="E47" s="33">
        <f>'Indtastning Herrer'!H80</f>
        <v>0</v>
      </c>
      <c r="F47" s="125">
        <f>'Indtastning Herrer'!F102</f>
        <v>203</v>
      </c>
      <c r="G47" s="33">
        <f>'Indtastning Herrer'!H102</f>
        <v>20</v>
      </c>
      <c r="H47" s="125">
        <f>'Indtastning Herrer'!F142</f>
        <v>203</v>
      </c>
      <c r="I47" s="33">
        <f>'Indtastning Herrer'!H142</f>
        <v>20</v>
      </c>
      <c r="J47" s="32">
        <f>'[1]OvfRes'!$P$3</f>
        <v>0</v>
      </c>
      <c r="K47" s="33">
        <f>'[1]OvfRes'!$Q$3</f>
      </c>
      <c r="L47" s="32">
        <f>'[1]OvfRes'!$R$3</f>
        <v>0</v>
      </c>
      <c r="M47" s="33">
        <f>'[1]OvfRes'!$S$3</f>
      </c>
      <c r="N47" s="34">
        <f aca="true" t="shared" si="6" ref="N47:N58">SUM(A47:M47)</f>
        <v>808</v>
      </c>
      <c r="O47" s="35">
        <f>SUM(N47:N48)</f>
        <v>1587</v>
      </c>
      <c r="P47" s="2"/>
      <c r="Q47" s="2"/>
      <c r="R47" s="2"/>
      <c r="S47" s="2"/>
      <c r="T47" s="2"/>
      <c r="U47" s="2"/>
      <c r="V47" s="2"/>
      <c r="W47" s="2"/>
    </row>
    <row r="48" spans="1:23" ht="12.75" hidden="1">
      <c r="A48" s="45"/>
      <c r="B48" s="124">
        <f>'Indtastning Herrer'!F45</f>
        <v>202</v>
      </c>
      <c r="C48" s="44"/>
      <c r="D48" s="124">
        <f>'Indtastning Herrer'!F81</f>
        <v>188</v>
      </c>
      <c r="E48" s="44"/>
      <c r="F48" s="125">
        <f>'Indtastning Herrer'!F103</f>
        <v>177</v>
      </c>
      <c r="G48" s="33"/>
      <c r="H48" s="125">
        <f>'Indtastning Herrer'!F143</f>
        <v>212</v>
      </c>
      <c r="I48" s="33"/>
      <c r="J48" s="32">
        <f>'[1]OvfRes'!$P$3</f>
        <v>0</v>
      </c>
      <c r="K48" s="44"/>
      <c r="L48" s="43">
        <f>'[1]OvfRes'!$AD$3</f>
        <v>0</v>
      </c>
      <c r="M48" s="44"/>
      <c r="N48" s="45">
        <f t="shared" si="6"/>
        <v>779</v>
      </c>
      <c r="O48" s="47">
        <f>O47</f>
        <v>1587</v>
      </c>
      <c r="P48" s="2"/>
      <c r="Q48" s="2"/>
      <c r="R48" s="2"/>
      <c r="S48" s="2"/>
      <c r="T48" s="2"/>
      <c r="U48" s="2"/>
      <c r="V48" s="2"/>
      <c r="W48" s="2"/>
    </row>
    <row r="49" spans="1:23" ht="12.75" hidden="1">
      <c r="A49" s="123">
        <f>'Indtastning Herrer'!H8</f>
        <v>20</v>
      </c>
      <c r="B49" s="32">
        <f>'Indtastning Herrer'!F48</f>
        <v>226</v>
      </c>
      <c r="C49" s="33">
        <f>'Indtastning Herrer'!H48</f>
        <v>20</v>
      </c>
      <c r="D49" s="122">
        <f>'Indtastning Herrer'!F74</f>
        <v>225</v>
      </c>
      <c r="E49" s="123">
        <f>'Indtastning Herrer'!H74</f>
        <v>20</v>
      </c>
      <c r="F49" s="122">
        <f>'Indtastning Herrer'!F110</f>
        <v>253</v>
      </c>
      <c r="G49" s="123">
        <f>'Indtastning Herrer'!H110</f>
        <v>20</v>
      </c>
      <c r="H49" s="122">
        <f>'Indtastning Herrer'!F134</f>
        <v>191</v>
      </c>
      <c r="I49" s="123">
        <f>'Indtastning Herrer'!H134</f>
        <v>0</v>
      </c>
      <c r="J49" s="32">
        <f>'[1]OvfRes'!$P$4</f>
        <v>0</v>
      </c>
      <c r="K49" s="33">
        <f>'[1]OvfRes'!$Q$4</f>
      </c>
      <c r="L49" s="32">
        <f>'[1]OvfRes'!$R$4</f>
        <v>0</v>
      </c>
      <c r="M49" s="33">
        <f>'[1]OvfRes'!$S$4</f>
      </c>
      <c r="N49" s="34">
        <f t="shared" si="6"/>
        <v>975</v>
      </c>
      <c r="O49" s="35">
        <f>SUM(N49:N50)</f>
        <v>1787</v>
      </c>
      <c r="P49" s="2"/>
      <c r="Q49" s="2"/>
      <c r="R49" s="2"/>
      <c r="S49" s="2"/>
      <c r="T49" s="2"/>
      <c r="U49" s="2"/>
      <c r="V49" s="2"/>
      <c r="W49" s="2"/>
    </row>
    <row r="50" spans="1:23" ht="12.75" hidden="1">
      <c r="A50" s="44"/>
      <c r="B50" s="32">
        <f>'Indtastning Herrer'!F49</f>
        <v>225</v>
      </c>
      <c r="C50" s="33"/>
      <c r="D50" s="124">
        <f>'Indtastning Herrer'!F75</f>
        <v>238</v>
      </c>
      <c r="E50" s="44"/>
      <c r="F50" s="124">
        <f>'Indtastning Herrer'!F111</f>
        <v>173</v>
      </c>
      <c r="G50" s="44"/>
      <c r="H50" s="124">
        <f>'Indtastning Herrer'!F135</f>
        <v>176</v>
      </c>
      <c r="I50" s="44"/>
      <c r="J50" s="43">
        <f>'[1]OvfRes'!$AC$4</f>
        <v>0</v>
      </c>
      <c r="K50" s="44"/>
      <c r="L50" s="43">
        <f>'[1]OvfRes'!$AD$4</f>
        <v>0</v>
      </c>
      <c r="M50" s="44"/>
      <c r="N50" s="45">
        <f t="shared" si="6"/>
        <v>812</v>
      </c>
      <c r="O50" s="47">
        <f>O49</f>
        <v>1787</v>
      </c>
      <c r="P50" s="2"/>
      <c r="Q50" s="2"/>
      <c r="R50" s="2"/>
      <c r="S50" s="2"/>
      <c r="T50" s="2"/>
      <c r="U50" s="2"/>
      <c r="V50" s="2"/>
      <c r="W50" s="2"/>
    </row>
    <row r="51" spans="1:23" ht="12.75" hidden="1">
      <c r="A51" s="123">
        <f>'Indtastning Herrer'!H10</f>
        <v>20</v>
      </c>
      <c r="B51" s="122">
        <f>'Indtastning Herrer'!F38</f>
        <v>174</v>
      </c>
      <c r="C51" s="123">
        <f>'Indtastning Herrer'!H38</f>
        <v>0</v>
      </c>
      <c r="D51" s="32">
        <f>'Indtastning Herrer'!F76</f>
        <v>168</v>
      </c>
      <c r="E51" s="33">
        <f>'Indtastning Herrer'!H76</f>
        <v>0</v>
      </c>
      <c r="F51" s="32">
        <f>'Indtastning Herrer'!F104</f>
        <v>169</v>
      </c>
      <c r="G51" s="33">
        <f>'Indtastning Herrer'!H104</f>
        <v>0</v>
      </c>
      <c r="H51" s="32">
        <f>'Indtastning Herrer'!F138</f>
        <v>166</v>
      </c>
      <c r="I51" s="33">
        <f>'Indtastning Herrer'!H138</f>
        <v>20</v>
      </c>
      <c r="J51" s="32">
        <f>'[1]OvfRes'!$P$5</f>
        <v>0</v>
      </c>
      <c r="K51" s="33">
        <f>'[1]OvfRes'!$Q$5</f>
      </c>
      <c r="L51" s="32">
        <f>'[1]OvfRes'!$R$5</f>
        <v>0</v>
      </c>
      <c r="M51" s="33">
        <f>'[1]OvfRes'!$S$5</f>
      </c>
      <c r="N51" s="34">
        <f t="shared" si="6"/>
        <v>717</v>
      </c>
      <c r="O51" s="35">
        <f>SUM(N51:N52)</f>
        <v>1482</v>
      </c>
      <c r="P51" s="2"/>
      <c r="Q51" s="2"/>
      <c r="R51" s="2"/>
      <c r="S51" s="2"/>
      <c r="T51" s="2"/>
      <c r="U51" s="2"/>
      <c r="V51" s="2"/>
      <c r="W51" s="2"/>
    </row>
    <row r="52" spans="1:23" ht="12.75" hidden="1">
      <c r="A52" s="44"/>
      <c r="B52" s="124">
        <f>'Indtastning Herrer'!F39</f>
        <v>196</v>
      </c>
      <c r="C52" s="44"/>
      <c r="D52" s="32">
        <f>'Indtastning Herrer'!F77</f>
        <v>201</v>
      </c>
      <c r="E52" s="33"/>
      <c r="F52" s="32">
        <f>'Indtastning Herrer'!F105</f>
        <v>169</v>
      </c>
      <c r="G52" s="33"/>
      <c r="H52" s="32">
        <f>'Indtastning Herrer'!F139</f>
        <v>199</v>
      </c>
      <c r="I52" s="33"/>
      <c r="J52" s="43">
        <f>'[1]OvfRes'!$AC$5</f>
        <v>0</v>
      </c>
      <c r="K52" s="44"/>
      <c r="L52" s="43">
        <f>'[1]OvfRes'!$AD$5</f>
        <v>0</v>
      </c>
      <c r="M52" s="44"/>
      <c r="N52" s="45">
        <f t="shared" si="6"/>
        <v>765</v>
      </c>
      <c r="O52" s="47">
        <f>O51</f>
        <v>1482</v>
      </c>
      <c r="P52" s="2"/>
      <c r="Q52" s="2"/>
      <c r="R52" s="2"/>
      <c r="S52" s="2"/>
      <c r="T52" s="2"/>
      <c r="U52" s="2"/>
      <c r="V52" s="2"/>
      <c r="W52" s="2"/>
    </row>
    <row r="53" spans="1:23" ht="12.75" hidden="1">
      <c r="A53" s="123">
        <f>'Indtastning Herrer'!H14</f>
        <v>20</v>
      </c>
      <c r="B53" s="32">
        <f>'Indtastning Herrer'!F40</f>
        <v>189</v>
      </c>
      <c r="C53" s="33">
        <f>'Indtastning Herrer'!H40</f>
        <v>20</v>
      </c>
      <c r="D53" s="122">
        <f>'Indtastning Herrer'!F78</f>
        <v>217</v>
      </c>
      <c r="E53" s="123">
        <f>'Indtastning Herrer'!H78</f>
        <v>20</v>
      </c>
      <c r="F53" s="122">
        <f>'Indtastning Herrer'!F108</f>
        <v>181</v>
      </c>
      <c r="G53" s="123">
        <f>'Indtastning Herrer'!H108</f>
        <v>0</v>
      </c>
      <c r="H53" s="122">
        <f>'Indtastning Herrer'!F136</f>
        <v>233</v>
      </c>
      <c r="I53" s="123">
        <f>'Indtastning Herrer'!H136</f>
        <v>20</v>
      </c>
      <c r="J53" s="32">
        <f>'[1]OvfRes'!$P$6</f>
        <v>0</v>
      </c>
      <c r="K53" s="33">
        <f>'[1]OvfRes'!$Q$6</f>
      </c>
      <c r="L53" s="32">
        <f>'[1]OvfRes'!$R$6</f>
        <v>0</v>
      </c>
      <c r="M53" s="33">
        <f>'[1]OvfRes'!$S$6</f>
      </c>
      <c r="N53" s="34">
        <f t="shared" si="6"/>
        <v>900</v>
      </c>
      <c r="O53" s="35">
        <f>SUM(N53:N54)</f>
        <v>1677</v>
      </c>
      <c r="P53" s="2"/>
      <c r="Q53" s="2"/>
      <c r="R53" s="2"/>
      <c r="S53" s="2"/>
      <c r="T53" s="2"/>
      <c r="U53" s="2"/>
      <c r="V53" s="2"/>
      <c r="W53" s="2"/>
    </row>
    <row r="54" spans="1:23" ht="12.75" hidden="1">
      <c r="A54" s="44"/>
      <c r="B54" s="32">
        <f>'Indtastning Herrer'!F41</f>
        <v>215</v>
      </c>
      <c r="C54" s="33"/>
      <c r="D54" s="124">
        <f>'Indtastning Herrer'!F79</f>
        <v>168</v>
      </c>
      <c r="E54" s="44"/>
      <c r="F54" s="124">
        <f>'Indtastning Herrer'!F109</f>
        <v>204</v>
      </c>
      <c r="G54" s="44"/>
      <c r="H54" s="124">
        <f>'Indtastning Herrer'!F137</f>
        <v>190</v>
      </c>
      <c r="I54" s="44"/>
      <c r="J54" s="43">
        <f>'[1]OvfRes'!$AC$6</f>
        <v>0</v>
      </c>
      <c r="K54" s="44"/>
      <c r="L54" s="43">
        <f>'[1]OvfRes'!$AD$6</f>
        <v>0</v>
      </c>
      <c r="M54" s="44"/>
      <c r="N54" s="45">
        <f t="shared" si="6"/>
        <v>777</v>
      </c>
      <c r="O54" s="47">
        <f>O53</f>
        <v>1677</v>
      </c>
      <c r="P54" s="2"/>
      <c r="Q54" s="2"/>
      <c r="R54" s="2"/>
      <c r="S54" s="2"/>
      <c r="T54" s="2"/>
      <c r="U54" s="2"/>
      <c r="V54" s="2"/>
      <c r="W54" s="2"/>
    </row>
    <row r="55" spans="1:23" ht="12.75" hidden="1">
      <c r="A55" s="123">
        <f>'Indtastning Herrer'!H12</f>
        <v>0</v>
      </c>
      <c r="B55" s="122">
        <f>'Indtastning Herrer'!F46</f>
        <v>167</v>
      </c>
      <c r="C55" s="123">
        <f>'Indtastning Herrer'!H46</f>
        <v>0</v>
      </c>
      <c r="D55" s="32">
        <f>'Indtastning Herrer'!F70</f>
        <v>159</v>
      </c>
      <c r="E55" s="33">
        <f>'Indtastning Herrer'!H70</f>
        <v>0</v>
      </c>
      <c r="F55" s="32">
        <f>'Indtastning Herrer'!F106</f>
        <v>185</v>
      </c>
      <c r="G55" s="33">
        <f>'Indtastning Herrer'!H106</f>
        <v>20</v>
      </c>
      <c r="H55" s="32">
        <f>'Indtastning Herrer'!F144</f>
        <v>183</v>
      </c>
      <c r="I55" s="33">
        <f>'Indtastning Herrer'!H144</f>
        <v>0</v>
      </c>
      <c r="J55" s="32">
        <f>'[1]OvfRes'!$P$7</f>
        <v>0</v>
      </c>
      <c r="K55" s="33">
        <f>'[1]OvfRes'!$Q$7</f>
      </c>
      <c r="L55" s="32">
        <f>'[1]OvfRes'!$R$7</f>
        <v>0</v>
      </c>
      <c r="M55" s="33">
        <f>'[1]OvfRes'!$S$7</f>
      </c>
      <c r="N55" s="34">
        <f t="shared" si="6"/>
        <v>714</v>
      </c>
      <c r="O55" s="35">
        <f>SUM(N55:N56)</f>
        <v>1460</v>
      </c>
      <c r="P55" s="2"/>
      <c r="Q55" s="2"/>
      <c r="R55" s="2"/>
      <c r="S55" s="2"/>
      <c r="T55" s="2"/>
      <c r="U55" s="2"/>
      <c r="V55" s="2"/>
      <c r="W55" s="2"/>
    </row>
    <row r="56" spans="1:23" ht="12.75" hidden="1">
      <c r="A56" s="44"/>
      <c r="B56" s="124">
        <f>'Indtastning Herrer'!F47</f>
        <v>201</v>
      </c>
      <c r="C56" s="44"/>
      <c r="D56" s="32">
        <f>'Indtastning Herrer'!F71</f>
        <v>179</v>
      </c>
      <c r="E56" s="33"/>
      <c r="F56" s="32">
        <f>'Indtastning Herrer'!F107</f>
        <v>203</v>
      </c>
      <c r="G56" s="33"/>
      <c r="H56" s="32">
        <f>'Indtastning Herrer'!F145</f>
        <v>163</v>
      </c>
      <c r="I56" s="33"/>
      <c r="J56" s="43">
        <f>'[1]OvfRes'!$AC$7</f>
        <v>0</v>
      </c>
      <c r="K56" s="44"/>
      <c r="L56" s="43">
        <f>'[1]OvfRes'!$AD$7</f>
        <v>0</v>
      </c>
      <c r="M56" s="44"/>
      <c r="N56" s="45">
        <f t="shared" si="6"/>
        <v>746</v>
      </c>
      <c r="O56" s="47">
        <f>O55</f>
        <v>1460</v>
      </c>
      <c r="P56" s="2"/>
      <c r="Q56" s="2"/>
      <c r="R56" s="2"/>
      <c r="S56" s="2"/>
      <c r="T56" s="2"/>
      <c r="U56" s="2"/>
      <c r="V56" s="2"/>
      <c r="W56" s="2"/>
    </row>
    <row r="57" spans="1:23" ht="12.75" hidden="1">
      <c r="A57" s="123">
        <f>'Indtastning Herrer'!H16</f>
        <v>0</v>
      </c>
      <c r="B57" s="122">
        <f>'Indtastning Herrer'!F42</f>
        <v>213</v>
      </c>
      <c r="C57" s="123">
        <f>'Indtastning Herrer'!H42</f>
        <v>20</v>
      </c>
      <c r="D57" s="122">
        <f>'Indtastning Herrer'!F72</f>
        <v>157</v>
      </c>
      <c r="E57" s="123">
        <f>'Indtastning Herrer'!H72</f>
        <v>20</v>
      </c>
      <c r="F57" s="122">
        <f>'Indtastning Herrer'!F112</f>
        <v>150</v>
      </c>
      <c r="G57" s="123">
        <f>'Indtastning Herrer'!H112</f>
        <v>0</v>
      </c>
      <c r="H57" s="122">
        <f>'Indtastning Herrer'!F140</f>
        <v>196</v>
      </c>
      <c r="I57" s="123">
        <f>'Indtastning Herrer'!H140</f>
        <v>0</v>
      </c>
      <c r="J57" s="32">
        <f>'[1]OvfRes'!$P$8</f>
        <v>0</v>
      </c>
      <c r="K57" s="33">
        <f>'[1]OvfRes'!$Q$8</f>
      </c>
      <c r="L57" s="32">
        <f>'[1]OvfRes'!$R$8</f>
        <v>0</v>
      </c>
      <c r="M57" s="33">
        <f>'[1]OvfRes'!$S$8</f>
      </c>
      <c r="N57" s="34">
        <f t="shared" si="6"/>
        <v>756</v>
      </c>
      <c r="O57" s="35">
        <f>SUM(N57:N58)</f>
        <v>1493</v>
      </c>
      <c r="P57" s="2"/>
      <c r="Q57" s="2"/>
      <c r="R57" s="2"/>
      <c r="S57" s="2"/>
      <c r="T57" s="2"/>
      <c r="U57" s="2"/>
      <c r="V57" s="2"/>
      <c r="W57" s="2"/>
    </row>
    <row r="58" spans="1:23" ht="13.5" hidden="1" thickBot="1">
      <c r="A58" s="53"/>
      <c r="B58" s="126">
        <f>'Indtastning Herrer'!F43</f>
        <v>180</v>
      </c>
      <c r="C58" s="53"/>
      <c r="D58" s="126">
        <f>'Indtastning Herrer'!F73</f>
        <v>185</v>
      </c>
      <c r="E58" s="53"/>
      <c r="F58" s="126">
        <f>'Indtastning Herrer'!F113</f>
        <v>222</v>
      </c>
      <c r="G58" s="53"/>
      <c r="H58" s="126">
        <f>'Indtastning Herrer'!F141</f>
        <v>150</v>
      </c>
      <c r="I58" s="53"/>
      <c r="J58" s="52">
        <f>'[1]OvfRes'!$AC$8</f>
        <v>0</v>
      </c>
      <c r="K58" s="53"/>
      <c r="L58" s="52">
        <f>'[1]OvfRes'!$AD$8</f>
        <v>0</v>
      </c>
      <c r="M58" s="53"/>
      <c r="N58" s="54">
        <f t="shared" si="6"/>
        <v>737</v>
      </c>
      <c r="O58" s="55">
        <f>O57</f>
        <v>1493</v>
      </c>
      <c r="P58" s="2"/>
      <c r="Q58" s="2"/>
      <c r="R58" s="2"/>
      <c r="S58" s="2"/>
      <c r="T58" s="2"/>
      <c r="U58" s="2"/>
      <c r="V58" s="2"/>
      <c r="W58" s="2"/>
    </row>
    <row r="59" spans="2:23" ht="12.75">
      <c r="B59" s="4"/>
      <c r="C59" s="3"/>
      <c r="D59" s="4"/>
      <c r="F59" s="4"/>
      <c r="N59" s="3"/>
      <c r="P59" s="2"/>
      <c r="Q59" s="2"/>
      <c r="R59" s="2"/>
      <c r="S59" s="2"/>
      <c r="T59" s="2"/>
      <c r="U59" s="2"/>
      <c r="V59" s="2"/>
      <c r="W59" s="2"/>
    </row>
    <row r="67" ht="12.75">
      <c r="P67" s="4" t="s">
        <v>49</v>
      </c>
    </row>
  </sheetData>
  <sheetProtection/>
  <autoFilter ref="A1:A3"/>
  <printOptions gridLines="1" headings="1" horizontalCentered="1" verticalCentered="1"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3"/>
  <sheetViews>
    <sheetView zoomScalePageLayoutView="0" workbookViewId="0" topLeftCell="A104">
      <selection activeCell="F162" sqref="F162"/>
    </sheetView>
  </sheetViews>
  <sheetFormatPr defaultColWidth="9.140625" defaultRowHeight="12.75"/>
  <cols>
    <col min="1" max="1" width="9.140625" style="2" customWidth="1"/>
    <col min="2" max="2" width="21.00390625" style="2" customWidth="1"/>
    <col min="3" max="3" width="14.140625" style="6" bestFit="1" customWidth="1"/>
    <col min="4" max="4" width="15.8515625" style="170" customWidth="1"/>
    <col min="5" max="5" width="5.8515625" style="3" bestFit="1" customWidth="1"/>
    <col min="6" max="6" width="6.421875" style="3" customWidth="1"/>
    <col min="7" max="7" width="6.421875" style="97" bestFit="1" customWidth="1"/>
    <col min="8" max="8" width="6.00390625" style="3" bestFit="1" customWidth="1"/>
    <col min="9" max="9" width="6.00390625" style="2" customWidth="1"/>
    <col min="10" max="16384" width="9.140625" style="2" customWidth="1"/>
  </cols>
  <sheetData>
    <row r="1" spans="1:21" ht="20.25">
      <c r="A1" s="1" t="str">
        <f>Resultatliste!A1</f>
        <v>SM Mix 2009</v>
      </c>
      <c r="C1" s="146" t="str">
        <f>Resultatliste!F1</f>
        <v>19. oktober 2009</v>
      </c>
      <c r="D1" s="169"/>
      <c r="F1" s="1" t="s">
        <v>49</v>
      </c>
      <c r="H1" s="147" t="str">
        <f>Resultatliste!W1</f>
        <v>Maribowl</v>
      </c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3"/>
    </row>
    <row r="2" spans="1:8" ht="20.25">
      <c r="A2" s="93" t="s">
        <v>49</v>
      </c>
      <c r="B2" s="197" t="s">
        <v>51</v>
      </c>
      <c r="C2" s="197"/>
      <c r="D2" s="197"/>
      <c r="E2" s="94"/>
      <c r="F2" s="94"/>
      <c r="G2" s="95" t="s">
        <v>49</v>
      </c>
      <c r="H2" s="5" t="s">
        <v>49</v>
      </c>
    </row>
    <row r="4" spans="1:2" ht="20.25">
      <c r="A4" s="98" t="s">
        <v>10</v>
      </c>
      <c r="B4" s="99"/>
    </row>
    <row r="5" spans="1:8" ht="12.75">
      <c r="A5" s="162" t="s">
        <v>5</v>
      </c>
      <c r="B5" s="163" t="s">
        <v>7</v>
      </c>
      <c r="C5" s="164" t="s">
        <v>8</v>
      </c>
      <c r="D5" s="171" t="s">
        <v>6</v>
      </c>
      <c r="E5" s="165" t="s">
        <v>16</v>
      </c>
      <c r="F5" s="165" t="s">
        <v>9</v>
      </c>
      <c r="G5" s="166" t="s">
        <v>15</v>
      </c>
      <c r="H5" s="167" t="s">
        <v>0</v>
      </c>
    </row>
    <row r="6" spans="1:8" ht="12.75">
      <c r="A6" s="148"/>
      <c r="B6" s="149" t="str">
        <f>Resultatliste!B26</f>
        <v>Katja Iwanouw Simonsen</v>
      </c>
      <c r="C6" s="149" t="str">
        <f>Resultatliste!C26</f>
        <v>Ravnsborg  </v>
      </c>
      <c r="D6" s="172" t="str">
        <f>Resultatliste!D26</f>
        <v>291279-KASI</v>
      </c>
      <c r="E6" s="150">
        <f>Resultatliste!E26</f>
        <v>14</v>
      </c>
      <c r="F6" s="168">
        <v>157</v>
      </c>
      <c r="G6" s="152">
        <f>SUM(F6:F7)</f>
        <v>321</v>
      </c>
      <c r="H6" s="153">
        <f>IF(OR(G6="",G6=0),"",IF(G6&gt;G8,20,IF(G6=G8,10,0)))</f>
        <v>0</v>
      </c>
    </row>
    <row r="7" spans="1:8" ht="12.75">
      <c r="A7" s="106"/>
      <c r="B7" s="58" t="str">
        <f>Resultatliste!B27</f>
        <v>Christian Nagel</v>
      </c>
      <c r="C7" s="58" t="str">
        <f>Resultatliste!C27</f>
        <v>Ravnsborg  </v>
      </c>
      <c r="D7" s="173" t="str">
        <f>Resultatliste!D27</f>
        <v>080870-CHNA</v>
      </c>
      <c r="E7" s="56">
        <f>Resultatliste!E27</f>
        <v>14</v>
      </c>
      <c r="F7" s="127">
        <v>164</v>
      </c>
      <c r="G7" s="34"/>
      <c r="H7" s="108"/>
    </row>
    <row r="8" spans="1:9" ht="12.75">
      <c r="A8" s="106"/>
      <c r="B8" s="58" t="str">
        <f>Resultatliste!B28:F28</f>
        <v>Britt Kjær-Jørgensen</v>
      </c>
      <c r="C8" s="58" t="str">
        <f>Resultatliste!C28:H28</f>
        <v>Slagelse BC</v>
      </c>
      <c r="D8" s="173" t="str">
        <f>Resultatliste!D28:I28</f>
        <v>201262-BRKJ</v>
      </c>
      <c r="E8" s="56">
        <f>Resultatliste!E28:J28</f>
        <v>13</v>
      </c>
      <c r="F8" s="127">
        <v>204</v>
      </c>
      <c r="G8" s="34">
        <f>SUM(F8:F9)</f>
        <v>390</v>
      </c>
      <c r="H8" s="108">
        <f>IF(OR(G8="",G8=0),"",IF(G8&gt;G6,20,IF(G8=G6,10,0)))</f>
        <v>20</v>
      </c>
      <c r="I8" s="58"/>
    </row>
    <row r="9" spans="1:9" ht="12.75">
      <c r="A9" s="106"/>
      <c r="B9" s="58" t="str">
        <f>Resultatliste!B29:F29</f>
        <v>Henrik Brogaard</v>
      </c>
      <c r="C9" s="58" t="str">
        <f>Resultatliste!C29:H29</f>
        <v>Slagelse BC</v>
      </c>
      <c r="D9" s="173" t="str">
        <f>Resultatliste!D29:I29</f>
        <v>260268-HEBR</v>
      </c>
      <c r="E9" s="56">
        <f>Resultatliste!E29:J29</f>
        <v>13</v>
      </c>
      <c r="F9" s="127">
        <v>186</v>
      </c>
      <c r="G9" s="34"/>
      <c r="H9" s="108"/>
      <c r="I9" s="58"/>
    </row>
    <row r="10" spans="1:9" ht="12.75">
      <c r="A10" s="148"/>
      <c r="B10" s="149" t="str">
        <f>Resultatliste!B30:E30</f>
        <v>Tove Lindberg</v>
      </c>
      <c r="C10" s="149" t="str">
        <f>Resultatliste!C30:F30</f>
        <v>Suså BC</v>
      </c>
      <c r="D10" s="172" t="str">
        <f>Resultatliste!D30:H30</f>
        <v>270660-TOLI</v>
      </c>
      <c r="E10" s="150">
        <f>Resultatliste!E30:I30</f>
        <v>1</v>
      </c>
      <c r="F10" s="151">
        <v>211</v>
      </c>
      <c r="G10" s="152">
        <f>SUM(F10:F11)</f>
        <v>437</v>
      </c>
      <c r="H10" s="153">
        <f>IF(OR(G10="",G10=0),"",IF(G10&gt;G12,20,IF(G10=G12,10,0)))</f>
        <v>20</v>
      </c>
      <c r="I10" s="58"/>
    </row>
    <row r="11" spans="1:9" ht="12.75">
      <c r="A11" s="106"/>
      <c r="B11" s="58" t="str">
        <f>Resultatliste!B31:E31</f>
        <v>Claus Petersen</v>
      </c>
      <c r="C11" s="58" t="str">
        <f>Resultatliste!C31:F31</f>
        <v>Suså BC</v>
      </c>
      <c r="D11" s="173" t="str">
        <f>Resultatliste!D31:H31</f>
        <v>100754-TOPE</v>
      </c>
      <c r="E11" s="56">
        <f>Resultatliste!E31:I31</f>
        <v>1</v>
      </c>
      <c r="F11" s="107">
        <v>226</v>
      </c>
      <c r="G11" s="34"/>
      <c r="H11" s="108"/>
      <c r="I11" s="58"/>
    </row>
    <row r="12" spans="1:9" ht="12.75">
      <c r="A12" s="106"/>
      <c r="B12" s="58" t="str">
        <f>Resultatliste!B36</f>
        <v>Iben Bardino</v>
      </c>
      <c r="C12" s="58" t="str">
        <f>Resultatliste!C36</f>
        <v>Ravnsborg  </v>
      </c>
      <c r="D12" s="173" t="str">
        <f>Resultatliste!D36</f>
        <v>090972-IBBA</v>
      </c>
      <c r="E12" s="56">
        <f>Resultatliste!E36</f>
        <v>17</v>
      </c>
      <c r="F12" s="107">
        <v>224</v>
      </c>
      <c r="G12" s="34">
        <f>SUM(F12:F13)</f>
        <v>391</v>
      </c>
      <c r="H12" s="108">
        <f>IF(OR(G12="",G12=0),"",IF(G12&gt;G10,20,IF(G12=G10,10,0)))</f>
        <v>0</v>
      </c>
      <c r="I12" s="58"/>
    </row>
    <row r="13" spans="1:9" ht="12.75">
      <c r="A13" s="109"/>
      <c r="B13" s="110" t="str">
        <f>Resultatliste!B37</f>
        <v>Morten Schou</v>
      </c>
      <c r="C13" s="110" t="str">
        <f>Resultatliste!C37</f>
        <v>Suså BC</v>
      </c>
      <c r="D13" s="174" t="str">
        <f>Resultatliste!D37</f>
        <v>060885-MOSC</v>
      </c>
      <c r="E13" s="113">
        <f>Resultatliste!E37</f>
        <v>17</v>
      </c>
      <c r="F13" s="111">
        <v>167</v>
      </c>
      <c r="G13" s="45"/>
      <c r="H13" s="112"/>
      <c r="I13" s="58"/>
    </row>
    <row r="14" spans="1:9" ht="12.75">
      <c r="A14" s="106"/>
      <c r="B14" s="58" t="str">
        <f>Resultatliste!B34</f>
        <v>Lene Tuemose</v>
      </c>
      <c r="C14" s="58" t="str">
        <f>Resultatliste!C34</f>
        <v>Ravnsborg  </v>
      </c>
      <c r="D14" s="173" t="str">
        <f>Resultatliste!D34</f>
        <v>240563-LETU</v>
      </c>
      <c r="E14" s="56">
        <f>Resultatliste!E34</f>
        <v>10</v>
      </c>
      <c r="F14" s="107">
        <v>165</v>
      </c>
      <c r="G14" s="34">
        <f>SUM(F14:F15)</f>
        <v>344</v>
      </c>
      <c r="H14" s="108">
        <f>IF(OR(G14="",G14=0),"",IF(G14&gt;G16,20,IF(G14=G16,10,0)))</f>
        <v>0</v>
      </c>
      <c r="I14" s="58"/>
    </row>
    <row r="15" spans="1:9" ht="12.75">
      <c r="A15" s="106"/>
      <c r="B15" s="58" t="str">
        <f>Resultatliste!B35</f>
        <v>René Lomholt</v>
      </c>
      <c r="C15" s="58" t="str">
        <f>Resultatliste!C35</f>
        <v>Ravnsborg  </v>
      </c>
      <c r="D15" s="173" t="str">
        <f>Resultatliste!D35</f>
        <v>101260-RELO</v>
      </c>
      <c r="E15" s="56">
        <f>Resultatliste!E35</f>
        <v>10</v>
      </c>
      <c r="F15" s="107">
        <v>179</v>
      </c>
      <c r="G15" s="34"/>
      <c r="H15" s="108"/>
      <c r="I15" s="58"/>
    </row>
    <row r="16" spans="1:9" ht="12.75">
      <c r="A16" s="106"/>
      <c r="B16" s="58" t="str">
        <f>Resultatliste!B32</f>
        <v>Elsebeth Breusch</v>
      </c>
      <c r="C16" s="58" t="str">
        <f>Resultatliste!C32</f>
        <v>FBK 2000</v>
      </c>
      <c r="D16" s="173" t="str">
        <f>Resultatliste!D32</f>
        <v>160260-ELBR</v>
      </c>
      <c r="E16" s="56">
        <f>Resultatliste!E32</f>
        <v>41</v>
      </c>
      <c r="F16" s="107">
        <v>173</v>
      </c>
      <c r="G16" s="34">
        <f>SUM(F16:F17)</f>
        <v>371</v>
      </c>
      <c r="H16" s="108">
        <f>IF(OR(G16="",G16=0),"",IF(G16&gt;G14,20,IF(G16=G14,10,0)))</f>
        <v>20</v>
      </c>
      <c r="I16" s="58"/>
    </row>
    <row r="17" spans="1:9" ht="12.75">
      <c r="A17" s="109"/>
      <c r="B17" s="110" t="str">
        <f>Resultatliste!B33</f>
        <v>Bo Jarlstrøm</v>
      </c>
      <c r="C17" s="110" t="str">
        <f>Resultatliste!C33</f>
        <v>Ravnsborg  </v>
      </c>
      <c r="D17" s="174" t="str">
        <f>Resultatliste!D33</f>
        <v>280469-BOJA</v>
      </c>
      <c r="E17" s="113">
        <f>Resultatliste!E33</f>
        <v>41</v>
      </c>
      <c r="F17" s="111">
        <v>198</v>
      </c>
      <c r="G17" s="45"/>
      <c r="H17" s="112"/>
      <c r="I17" s="58"/>
    </row>
    <row r="18" spans="1:9" ht="12.75" hidden="1">
      <c r="A18" s="106" t="s">
        <v>1</v>
      </c>
      <c r="B18" s="58">
        <f>Resultatliste!B38</f>
        <v>0</v>
      </c>
      <c r="C18" s="58">
        <f>Resultatliste!C38</f>
        <v>0</v>
      </c>
      <c r="D18" s="173">
        <f>Resultatliste!D38</f>
        <v>0</v>
      </c>
      <c r="E18" s="56">
        <f>Resultatliste!E38</f>
        <v>0</v>
      </c>
      <c r="F18" s="107"/>
      <c r="G18" s="34">
        <f>SUM(F18:F19)</f>
        <v>0</v>
      </c>
      <c r="H18" s="108">
        <f>IF(OR(G18="",G18=0),"",IF(G18&gt;G20,20,IF(G18=G20,10,0)))</f>
      </c>
      <c r="I18" s="58"/>
    </row>
    <row r="19" spans="1:9" ht="12.75" hidden="1">
      <c r="A19" s="106"/>
      <c r="B19" s="58">
        <f>Resultatliste!B39</f>
        <v>0</v>
      </c>
      <c r="C19" s="58">
        <f>Resultatliste!C39</f>
        <v>0</v>
      </c>
      <c r="D19" s="173">
        <f>Resultatliste!D39</f>
        <v>0</v>
      </c>
      <c r="E19" s="56">
        <f>Resultatliste!E39</f>
        <v>0</v>
      </c>
      <c r="F19" s="107"/>
      <c r="G19" s="34"/>
      <c r="H19" s="108"/>
      <c r="I19" s="58"/>
    </row>
    <row r="20" spans="1:9" ht="12.75" hidden="1">
      <c r="A20" s="106" t="s">
        <v>25</v>
      </c>
      <c r="B20" s="58">
        <f>Resultatliste!B40</f>
        <v>0</v>
      </c>
      <c r="C20" s="58">
        <f>Resultatliste!C40</f>
        <v>0</v>
      </c>
      <c r="D20" s="173">
        <f>Resultatliste!D40</f>
        <v>0</v>
      </c>
      <c r="E20" s="56">
        <f>Resultatliste!E40</f>
        <v>0</v>
      </c>
      <c r="F20" s="107"/>
      <c r="G20" s="34">
        <f>SUM(F20:F21)</f>
        <v>0</v>
      </c>
      <c r="H20" s="108">
        <f>IF(OR(G20="",G20=0),"",IF(G20&gt;G18,20,IF(G20=G18,10,0)))</f>
      </c>
      <c r="I20" s="58"/>
    </row>
    <row r="21" spans="1:9" ht="12.75" hidden="1">
      <c r="A21" s="41"/>
      <c r="B21" s="58">
        <f>Resultatliste!B41</f>
        <v>0</v>
      </c>
      <c r="C21" s="58">
        <f>Resultatliste!C41</f>
        <v>0</v>
      </c>
      <c r="D21" s="173">
        <f>Resultatliste!D41</f>
        <v>0</v>
      </c>
      <c r="E21" s="56">
        <f>Resultatliste!E41</f>
        <v>0</v>
      </c>
      <c r="F21" s="111"/>
      <c r="G21" s="45"/>
      <c r="H21" s="112"/>
      <c r="I21" s="58"/>
    </row>
    <row r="22" spans="1:9" ht="12.75" hidden="1">
      <c r="A22" s="106" t="s">
        <v>2</v>
      </c>
      <c r="B22" s="58">
        <f>Resultatliste!B42</f>
        <v>0</v>
      </c>
      <c r="C22" s="58">
        <f>Resultatliste!C42</f>
        <v>0</v>
      </c>
      <c r="D22" s="173">
        <f>Resultatliste!D42</f>
        <v>0</v>
      </c>
      <c r="E22" s="56">
        <f>Resultatliste!E42</f>
        <v>0</v>
      </c>
      <c r="F22" s="107"/>
      <c r="G22" s="34">
        <f>SUM(F22:F23)</f>
        <v>0</v>
      </c>
      <c r="H22" s="108">
        <f>IF(OR(G22="",G22=0),"",IF(G22&gt;G24,20,IF(G22=G24,10,0)))</f>
      </c>
      <c r="I22" s="58"/>
    </row>
    <row r="23" spans="1:9" ht="12.75" hidden="1">
      <c r="A23" s="106"/>
      <c r="B23" s="58">
        <f>Resultatliste!B43</f>
        <v>0</v>
      </c>
      <c r="C23" s="58">
        <f>Resultatliste!C43</f>
        <v>0</v>
      </c>
      <c r="D23" s="173">
        <f>Resultatliste!D43</f>
        <v>0</v>
      </c>
      <c r="E23" s="56">
        <f>Resultatliste!E43</f>
        <v>0</v>
      </c>
      <c r="F23" s="107"/>
      <c r="G23" s="34"/>
      <c r="H23" s="108"/>
      <c r="I23" s="58"/>
    </row>
    <row r="24" spans="1:9" ht="12.75" hidden="1">
      <c r="A24" s="106" t="s">
        <v>26</v>
      </c>
      <c r="B24" s="58">
        <f>Resultatliste!B44</f>
        <v>0</v>
      </c>
      <c r="C24" s="58">
        <f>Resultatliste!C44</f>
        <v>0</v>
      </c>
      <c r="D24" s="173">
        <f>Resultatliste!D44</f>
        <v>0</v>
      </c>
      <c r="E24" s="56">
        <f>Resultatliste!E44</f>
        <v>0</v>
      </c>
      <c r="F24" s="107"/>
      <c r="G24" s="34">
        <f>SUM(F24:F25)</f>
        <v>0</v>
      </c>
      <c r="H24" s="108">
        <f>IF(OR(G24="",G24=0),"",IF(G24&gt;G22,20,IF(G24=G22,10,0)))</f>
      </c>
      <c r="I24" s="58"/>
    </row>
    <row r="25" spans="1:9" ht="12.75" hidden="1">
      <c r="A25" s="41"/>
      <c r="B25" s="58">
        <f>Resultatliste!B45</f>
        <v>0</v>
      </c>
      <c r="C25" s="58">
        <f>Resultatliste!C45</f>
        <v>0</v>
      </c>
      <c r="D25" s="173">
        <f>Resultatliste!D45</f>
        <v>0</v>
      </c>
      <c r="E25" s="56">
        <f>Resultatliste!E45</f>
        <v>0</v>
      </c>
      <c r="F25" s="111"/>
      <c r="G25" s="45"/>
      <c r="H25" s="112"/>
      <c r="I25" s="58"/>
    </row>
    <row r="26" spans="1:9" ht="12.75" hidden="1">
      <c r="A26" s="106" t="s">
        <v>3</v>
      </c>
      <c r="B26" s="58">
        <f>Resultatliste!B46</f>
        <v>2</v>
      </c>
      <c r="C26" s="58" t="str">
        <f>Resultatliste!C46</f>
        <v>bonus</v>
      </c>
      <c r="D26" s="173">
        <f>Resultatliste!D46</f>
        <v>3</v>
      </c>
      <c r="E26" s="56" t="str">
        <f>Resultatliste!E46</f>
        <v>bonus</v>
      </c>
      <c r="F26" s="107"/>
      <c r="G26" s="34">
        <f>SUM(F26:F27)</f>
        <v>0</v>
      </c>
      <c r="H26" s="108">
        <f>IF(OR(G26="",G26=0),"",IF(G26&gt;G28,20,IF(G26=G28,10,0)))</f>
      </c>
      <c r="I26" s="58"/>
    </row>
    <row r="27" spans="1:9" ht="12.75" hidden="1">
      <c r="A27" s="106"/>
      <c r="B27" s="58">
        <f>Resultatliste!B47</f>
        <v>188</v>
      </c>
      <c r="C27" s="58">
        <f>Resultatliste!C47</f>
        <v>0</v>
      </c>
      <c r="D27" s="173">
        <f>Resultatliste!D47</f>
        <v>174</v>
      </c>
      <c r="E27" s="56">
        <f>Resultatliste!E47</f>
        <v>0</v>
      </c>
      <c r="F27" s="107"/>
      <c r="G27" s="34"/>
      <c r="H27" s="108"/>
      <c r="I27" s="58"/>
    </row>
    <row r="28" spans="1:9" ht="12.75" hidden="1">
      <c r="A28" s="106" t="s">
        <v>27</v>
      </c>
      <c r="B28" s="58">
        <f>Resultatliste!B48</f>
        <v>202</v>
      </c>
      <c r="C28" s="58">
        <f>Resultatliste!C48</f>
        <v>0</v>
      </c>
      <c r="D28" s="173">
        <f>Resultatliste!D48</f>
        <v>188</v>
      </c>
      <c r="E28" s="56">
        <f>Resultatliste!E48</f>
        <v>0</v>
      </c>
      <c r="F28" s="107"/>
      <c r="G28" s="34">
        <f>SUM(F28:F29)</f>
        <v>0</v>
      </c>
      <c r="H28" s="108">
        <f>IF(OR(G28="",G28=0),"",IF(G28&gt;G26,20,IF(G28=G26,10,0)))</f>
      </c>
      <c r="I28" s="58"/>
    </row>
    <row r="29" spans="1:9" ht="12.75" hidden="1">
      <c r="A29" s="41"/>
      <c r="B29" s="58">
        <f>Resultatliste!B49</f>
        <v>226</v>
      </c>
      <c r="C29" s="58">
        <f>Resultatliste!C49</f>
        <v>20</v>
      </c>
      <c r="D29" s="173">
        <f>Resultatliste!D49</f>
        <v>225</v>
      </c>
      <c r="E29" s="56">
        <f>Resultatliste!E49</f>
        <v>20</v>
      </c>
      <c r="F29" s="111"/>
      <c r="G29" s="45"/>
      <c r="H29" s="112"/>
      <c r="I29" s="58"/>
    </row>
    <row r="30" spans="1:9" ht="12.75" hidden="1">
      <c r="A30" s="106" t="s">
        <v>4</v>
      </c>
      <c r="B30" s="58">
        <f>Resultatliste!B50</f>
        <v>225</v>
      </c>
      <c r="C30" s="58">
        <f>Resultatliste!C50</f>
        <v>0</v>
      </c>
      <c r="D30" s="173">
        <f>Resultatliste!D50</f>
        <v>238</v>
      </c>
      <c r="E30" s="56">
        <f>Resultatliste!E50</f>
        <v>0</v>
      </c>
      <c r="F30" s="107"/>
      <c r="G30" s="34">
        <f>SUM(F30:F31)</f>
        <v>0</v>
      </c>
      <c r="H30" s="108">
        <f>IF(OR(G30="",G30=0),"",IF(G30&gt;G32,20,IF(G30=G32,10,0)))</f>
      </c>
      <c r="I30" s="58"/>
    </row>
    <row r="31" spans="1:9" ht="12.75" hidden="1">
      <c r="A31" s="106"/>
      <c r="B31" s="58">
        <f>Resultatliste!B51</f>
        <v>174</v>
      </c>
      <c r="C31" s="58">
        <f>Resultatliste!C51</f>
        <v>0</v>
      </c>
      <c r="D31" s="173">
        <f>Resultatliste!D51</f>
        <v>168</v>
      </c>
      <c r="E31" s="56">
        <f>Resultatliste!E51</f>
        <v>0</v>
      </c>
      <c r="F31" s="107"/>
      <c r="G31" s="34"/>
      <c r="H31" s="108"/>
      <c r="I31" s="58"/>
    </row>
    <row r="32" spans="1:9" ht="12.75" hidden="1">
      <c r="A32" s="106" t="s">
        <v>28</v>
      </c>
      <c r="B32" s="58">
        <f>Resultatliste!B52</f>
        <v>196</v>
      </c>
      <c r="C32" s="58">
        <f>Resultatliste!C52</f>
        <v>0</v>
      </c>
      <c r="D32" s="173">
        <f>Resultatliste!D52</f>
        <v>201</v>
      </c>
      <c r="E32" s="56">
        <f>Resultatliste!E52</f>
        <v>0</v>
      </c>
      <c r="F32" s="107"/>
      <c r="G32" s="34">
        <f>SUM(F32:F33)</f>
        <v>0</v>
      </c>
      <c r="H32" s="108">
        <f>IF(OR(G32="",G32=0),"",IF(G32&gt;G30,20,IF(G32=G30,10,0)))</f>
      </c>
      <c r="I32" s="58"/>
    </row>
    <row r="33" spans="1:9" ht="12.75" hidden="1">
      <c r="A33" s="41"/>
      <c r="B33" s="58">
        <f>Resultatliste!B53</f>
        <v>189</v>
      </c>
      <c r="C33" s="58">
        <f>Resultatliste!C53</f>
        <v>20</v>
      </c>
      <c r="D33" s="173">
        <f>Resultatliste!D53</f>
        <v>217</v>
      </c>
      <c r="E33" s="56">
        <f>Resultatliste!E53</f>
        <v>20</v>
      </c>
      <c r="F33" s="111"/>
      <c r="G33" s="45"/>
      <c r="H33" s="112"/>
      <c r="I33" s="58"/>
    </row>
    <row r="34" spans="6:8" ht="12.75">
      <c r="F34" s="107"/>
      <c r="G34" s="34"/>
      <c r="H34" s="107"/>
    </row>
    <row r="35" spans="6:8" ht="12.75">
      <c r="F35" s="107"/>
      <c r="G35" s="34"/>
      <c r="H35" s="107"/>
    </row>
    <row r="36" spans="1:2" ht="20.25">
      <c r="A36" s="98" t="s">
        <v>11</v>
      </c>
      <c r="B36" s="99"/>
    </row>
    <row r="37" spans="1:13" ht="12.75">
      <c r="A37" s="162" t="s">
        <v>5</v>
      </c>
      <c r="B37" s="163" t="s">
        <v>7</v>
      </c>
      <c r="C37" s="164" t="s">
        <v>8</v>
      </c>
      <c r="D37" s="171" t="s">
        <v>6</v>
      </c>
      <c r="E37" s="165" t="s">
        <v>16</v>
      </c>
      <c r="F37" s="165" t="s">
        <v>9</v>
      </c>
      <c r="G37" s="166" t="s">
        <v>15</v>
      </c>
      <c r="H37" s="167" t="s">
        <v>0</v>
      </c>
      <c r="K37" s="58"/>
      <c r="L37" s="58"/>
      <c r="M37" s="58"/>
    </row>
    <row r="38" spans="1:18" ht="12.75">
      <c r="A38" s="148"/>
      <c r="B38" s="149" t="str">
        <f>B10</f>
        <v>Tove Lindberg</v>
      </c>
      <c r="C38" s="149" t="str">
        <f aca="true" t="shared" si="0" ref="C38:E39">C10</f>
        <v>Suså BC</v>
      </c>
      <c r="D38" s="172" t="str">
        <f t="shared" si="0"/>
        <v>270660-TOLI</v>
      </c>
      <c r="E38" s="150">
        <f t="shared" si="0"/>
        <v>1</v>
      </c>
      <c r="F38" s="151">
        <v>164</v>
      </c>
      <c r="G38" s="152">
        <f>SUM(F38:F39)</f>
        <v>367</v>
      </c>
      <c r="H38" s="153">
        <f>IF(OR(G38="",G38=0),"",IF(G38&gt;G40,20,IF(G38=G40,10,0)))</f>
        <v>0</v>
      </c>
      <c r="R38" s="2" t="s">
        <v>56</v>
      </c>
    </row>
    <row r="39" spans="1:8" ht="12.75">
      <c r="A39" s="106"/>
      <c r="B39" s="58" t="str">
        <f>B11</f>
        <v>Claus Petersen</v>
      </c>
      <c r="C39" s="58" t="str">
        <f t="shared" si="0"/>
        <v>Suså BC</v>
      </c>
      <c r="D39" s="173" t="str">
        <f t="shared" si="0"/>
        <v>100754-TOPE</v>
      </c>
      <c r="E39" s="56">
        <f t="shared" si="0"/>
        <v>1</v>
      </c>
      <c r="F39" s="107">
        <v>203</v>
      </c>
      <c r="G39" s="34"/>
      <c r="H39" s="108"/>
    </row>
    <row r="40" spans="1:18" ht="12.75">
      <c r="A40" s="106"/>
      <c r="B40" s="57" t="str">
        <f>B14</f>
        <v>Lene Tuemose</v>
      </c>
      <c r="C40" s="57" t="str">
        <f aca="true" t="shared" si="1" ref="C40:E41">C14</f>
        <v>Ravnsborg  </v>
      </c>
      <c r="D40" s="173" t="str">
        <f t="shared" si="1"/>
        <v>240563-LETU</v>
      </c>
      <c r="E40" s="56">
        <f t="shared" si="1"/>
        <v>10</v>
      </c>
      <c r="F40" s="107">
        <v>183</v>
      </c>
      <c r="G40" s="34">
        <f>SUM(F40:F41)</f>
        <v>396</v>
      </c>
      <c r="H40" s="108">
        <f>IF(OR(G40="",G40=0),"",IF(G40&gt;G38,20,IF(G40=G38,10,0)))</f>
        <v>20</v>
      </c>
      <c r="R40" s="2" t="s">
        <v>56</v>
      </c>
    </row>
    <row r="41" spans="1:8" ht="12.75">
      <c r="A41" s="106"/>
      <c r="B41" s="57" t="str">
        <f>B15</f>
        <v>René Lomholt</v>
      </c>
      <c r="C41" s="57" t="str">
        <f t="shared" si="1"/>
        <v>Ravnsborg  </v>
      </c>
      <c r="D41" s="173" t="str">
        <f t="shared" si="1"/>
        <v>101260-RELO</v>
      </c>
      <c r="E41" s="56">
        <f t="shared" si="1"/>
        <v>10</v>
      </c>
      <c r="F41" s="107">
        <v>213</v>
      </c>
      <c r="G41" s="34"/>
      <c r="H41" s="108"/>
    </row>
    <row r="42" spans="1:18" ht="12.75">
      <c r="A42" s="148"/>
      <c r="B42" s="160" t="str">
        <f>B12</f>
        <v>Iben Bardino</v>
      </c>
      <c r="C42" s="160" t="str">
        <f aca="true" t="shared" si="2" ref="C42:E43">C12</f>
        <v>Ravnsborg  </v>
      </c>
      <c r="D42" s="172" t="str">
        <f t="shared" si="2"/>
        <v>090972-IBBA</v>
      </c>
      <c r="E42" s="150">
        <f t="shared" si="2"/>
        <v>17</v>
      </c>
      <c r="F42" s="151">
        <v>184</v>
      </c>
      <c r="G42" s="152">
        <f>SUM(F42:F43)</f>
        <v>338</v>
      </c>
      <c r="H42" s="153">
        <f>IF(OR(G42="",G42=0),"",IF(G42&gt;G44,20,IF(G42=G44,10,0)))</f>
        <v>20</v>
      </c>
      <c r="R42" s="2" t="s">
        <v>56</v>
      </c>
    </row>
    <row r="43" spans="1:19" ht="12.75">
      <c r="A43" s="106"/>
      <c r="B43" s="57" t="str">
        <f>B13</f>
        <v>Morten Schou</v>
      </c>
      <c r="C43" s="57" t="str">
        <f t="shared" si="2"/>
        <v>Suså BC</v>
      </c>
      <c r="D43" s="173" t="str">
        <f t="shared" si="2"/>
        <v>060885-MOSC</v>
      </c>
      <c r="E43" s="56">
        <f t="shared" si="2"/>
        <v>17</v>
      </c>
      <c r="F43" s="107">
        <v>154</v>
      </c>
      <c r="G43" s="34"/>
      <c r="H43" s="108"/>
      <c r="S43" s="2" t="s">
        <v>56</v>
      </c>
    </row>
    <row r="44" spans="1:18" ht="12.75">
      <c r="A44" s="106"/>
      <c r="B44" s="58" t="str">
        <f>B6</f>
        <v>Katja Iwanouw Simonsen</v>
      </c>
      <c r="C44" s="58" t="str">
        <f aca="true" t="shared" si="3" ref="C44:E45">C6</f>
        <v>Ravnsborg  </v>
      </c>
      <c r="D44" s="173" t="str">
        <f t="shared" si="3"/>
        <v>291279-KASI</v>
      </c>
      <c r="E44" s="56">
        <f t="shared" si="3"/>
        <v>14</v>
      </c>
      <c r="F44" s="107">
        <v>182</v>
      </c>
      <c r="G44" s="34">
        <f>SUM(F44:F45)</f>
        <v>311</v>
      </c>
      <c r="H44" s="108">
        <f>IF(OR(G44="",G44=0),"",IF(G44&gt;G42,20,IF(G44=G42,10,0)))</f>
        <v>0</v>
      </c>
      <c r="R44" s="2" t="s">
        <v>56</v>
      </c>
    </row>
    <row r="45" spans="1:19" ht="12.75">
      <c r="A45" s="109"/>
      <c r="B45" s="110" t="str">
        <f>B7</f>
        <v>Christian Nagel</v>
      </c>
      <c r="C45" s="110" t="str">
        <f t="shared" si="3"/>
        <v>Ravnsborg  </v>
      </c>
      <c r="D45" s="174" t="str">
        <f t="shared" si="3"/>
        <v>080870-CHNA</v>
      </c>
      <c r="E45" s="113">
        <f t="shared" si="3"/>
        <v>14</v>
      </c>
      <c r="F45" s="111">
        <v>129</v>
      </c>
      <c r="G45" s="45"/>
      <c r="H45" s="112"/>
      <c r="S45" s="2" t="s">
        <v>56</v>
      </c>
    </row>
    <row r="46" spans="1:18" ht="12.75">
      <c r="A46" s="106"/>
      <c r="B46" s="57" t="str">
        <f>B16</f>
        <v>Elsebeth Breusch</v>
      </c>
      <c r="C46" s="57" t="str">
        <f aca="true" t="shared" si="4" ref="C46:E47">C16</f>
        <v>FBK 2000</v>
      </c>
      <c r="D46" s="173" t="str">
        <f t="shared" si="4"/>
        <v>160260-ELBR</v>
      </c>
      <c r="E46" s="56">
        <f t="shared" si="4"/>
        <v>41</v>
      </c>
      <c r="F46" s="107">
        <v>162</v>
      </c>
      <c r="G46" s="34">
        <f>SUM(F46:F47)</f>
        <v>344</v>
      </c>
      <c r="H46" s="108">
        <f>IF(OR(G46="",G46=0),"",IF(G46&gt;G48,20,IF(G46=G48,10,0)))</f>
        <v>0</v>
      </c>
      <c r="R46" s="2" t="s">
        <v>56</v>
      </c>
    </row>
    <row r="47" spans="1:19" ht="12.75">
      <c r="A47" s="106"/>
      <c r="B47" s="57" t="str">
        <f>B17</f>
        <v>Bo Jarlstrøm</v>
      </c>
      <c r="C47" s="57" t="str">
        <f t="shared" si="4"/>
        <v>Ravnsborg  </v>
      </c>
      <c r="D47" s="173" t="str">
        <f t="shared" si="4"/>
        <v>280469-BOJA</v>
      </c>
      <c r="E47" s="56">
        <f t="shared" si="4"/>
        <v>41</v>
      </c>
      <c r="F47" s="107">
        <v>182</v>
      </c>
      <c r="G47" s="34"/>
      <c r="H47" s="108"/>
      <c r="S47" s="2" t="s">
        <v>56</v>
      </c>
    </row>
    <row r="48" spans="1:18" ht="12.75">
      <c r="A48" s="106"/>
      <c r="B48" s="58" t="str">
        <f>B8</f>
        <v>Britt Kjær-Jørgensen</v>
      </c>
      <c r="C48" s="58" t="str">
        <f aca="true" t="shared" si="5" ref="C48:E49">C8</f>
        <v>Slagelse BC</v>
      </c>
      <c r="D48" s="173" t="str">
        <f t="shared" si="5"/>
        <v>201262-BRKJ</v>
      </c>
      <c r="E48" s="56">
        <f t="shared" si="5"/>
        <v>13</v>
      </c>
      <c r="F48" s="107">
        <v>196</v>
      </c>
      <c r="G48" s="34">
        <f>SUM(F48:F49)</f>
        <v>409</v>
      </c>
      <c r="H48" s="108">
        <f>IF(OR(G48="",G48=0),"",IF(G48&gt;G46,20,IF(G48=G46,10,0)))</f>
        <v>20</v>
      </c>
      <c r="R48" s="2" t="s">
        <v>56</v>
      </c>
    </row>
    <row r="49" spans="1:19" ht="12.75">
      <c r="A49" s="109"/>
      <c r="B49" s="110" t="str">
        <f>B9</f>
        <v>Henrik Brogaard</v>
      </c>
      <c r="C49" s="110" t="str">
        <f t="shared" si="5"/>
        <v>Slagelse BC</v>
      </c>
      <c r="D49" s="174" t="str">
        <f t="shared" si="5"/>
        <v>260268-HEBR</v>
      </c>
      <c r="E49" s="113">
        <f t="shared" si="5"/>
        <v>13</v>
      </c>
      <c r="F49" s="111">
        <v>213</v>
      </c>
      <c r="G49" s="45"/>
      <c r="H49" s="112"/>
      <c r="S49" s="2" t="s">
        <v>56</v>
      </c>
    </row>
    <row r="50" spans="1:8" ht="12.75" hidden="1">
      <c r="A50" s="106" t="s">
        <v>1</v>
      </c>
      <c r="B50" s="58">
        <f>'[1]Finalister'!$B$24</f>
      </c>
      <c r="C50" s="58">
        <f>'[1]Finalister'!$C$24</f>
      </c>
      <c r="D50" s="175">
        <f>'[1]Finalister'!$D$24</f>
      </c>
      <c r="E50" s="56">
        <f>'[1]Finalister'!$E$24</f>
      </c>
      <c r="F50" s="107"/>
      <c r="G50" s="34">
        <f>SUM(F50:F51)</f>
        <v>0</v>
      </c>
      <c r="H50" s="108">
        <f>IF(OR(G50="",G50=0),"",IF(G50&gt;G52,20,IF(G50=G52,10,0)))</f>
      </c>
    </row>
    <row r="51" spans="1:19" ht="12.75" hidden="1">
      <c r="A51" s="106"/>
      <c r="B51" s="58">
        <f>'[1]Finalister'!$B$25</f>
        <v>0</v>
      </c>
      <c r="C51" s="58">
        <f>'[1]Finalister'!$C$25</f>
      </c>
      <c r="D51" s="175">
        <f>'[1]Finalister'!$D$25</f>
      </c>
      <c r="E51" s="56">
        <f>'[1]Finalister'!$E$25</f>
      </c>
      <c r="F51" s="107"/>
      <c r="G51" s="34"/>
      <c r="H51" s="108"/>
      <c r="S51" s="2" t="s">
        <v>56</v>
      </c>
    </row>
    <row r="52" spans="1:8" ht="12.75" hidden="1">
      <c r="A52" s="106" t="s">
        <v>25</v>
      </c>
      <c r="B52" s="58">
        <f>'[1]Finalister'!$B$21</f>
      </c>
      <c r="C52" s="58">
        <f>'[1]Finalister'!$C$21</f>
      </c>
      <c r="D52" s="175">
        <f>'[1]Finalister'!$D$21</f>
      </c>
      <c r="E52" s="56">
        <f>'[1]Finalister'!$E$21</f>
      </c>
      <c r="F52" s="107"/>
      <c r="G52" s="34">
        <f>SUM(F52:F53)</f>
        <v>0</v>
      </c>
      <c r="H52" s="108">
        <f>IF(OR(G52="",G52=0),"",IF(G52&gt;G50,20,IF(G52=G50,10,0)))</f>
      </c>
    </row>
    <row r="53" spans="1:19" ht="12.75" hidden="1">
      <c r="A53" s="41"/>
      <c r="B53" s="110">
        <f>'[1]Finalister'!$B$22</f>
        <v>0</v>
      </c>
      <c r="C53" s="110">
        <f>'[1]Finalister'!$C$22</f>
      </c>
      <c r="D53" s="176">
        <f>'[1]Finalister'!$D$22</f>
      </c>
      <c r="E53" s="113">
        <f>'[1]Finalister'!$E$22</f>
      </c>
      <c r="F53" s="111"/>
      <c r="G53" s="45"/>
      <c r="H53" s="112"/>
      <c r="S53" s="2" t="s">
        <v>56</v>
      </c>
    </row>
    <row r="54" spans="1:8" ht="12.75" hidden="1">
      <c r="A54" s="106" t="s">
        <v>2</v>
      </c>
      <c r="B54" s="58">
        <f>'[1]Finalister'!$B$15</f>
      </c>
      <c r="C54" s="58">
        <f>'[1]Finalister'!$C$15</f>
      </c>
      <c r="D54" s="175">
        <f>'[1]Finalister'!$D$15</f>
      </c>
      <c r="E54" s="56">
        <f>'[1]Finalister'!$E$15</f>
      </c>
      <c r="F54" s="107"/>
      <c r="G54" s="34">
        <f>SUM(F54:F55)</f>
        <v>0</v>
      </c>
      <c r="H54" s="108">
        <f>IF(OR(G54="",G54=0),"",IF(G54&gt;G56,20,IF(G54=G56,10,0)))</f>
      </c>
    </row>
    <row r="55" spans="1:8" ht="12.75" hidden="1">
      <c r="A55" s="106"/>
      <c r="B55" s="58">
        <f>'[1]Finalister'!$B$16</f>
        <v>0</v>
      </c>
      <c r="C55" s="58">
        <f>'[1]Finalister'!$C$16</f>
      </c>
      <c r="D55" s="175">
        <f>'[1]Finalister'!$D$16</f>
      </c>
      <c r="E55" s="56">
        <f>'[1]Finalister'!$E$16</f>
      </c>
      <c r="F55" s="107"/>
      <c r="G55" s="34"/>
      <c r="H55" s="108"/>
    </row>
    <row r="56" spans="1:8" ht="12.75" hidden="1">
      <c r="A56" s="106" t="s">
        <v>26</v>
      </c>
      <c r="B56" s="58">
        <f>'[1]Finalister'!$B$18</f>
      </c>
      <c r="C56" s="58">
        <f>'[1]Finalister'!$C$18</f>
      </c>
      <c r="D56" s="175">
        <f>'[1]Finalister'!$D$18</f>
      </c>
      <c r="E56" s="56">
        <f>'[1]Finalister'!$E$18</f>
      </c>
      <c r="F56" s="107"/>
      <c r="G56" s="34">
        <f>SUM(F56:F57)</f>
        <v>0</v>
      </c>
      <c r="H56" s="108">
        <f>IF(OR(G56="",G56=0),"",IF(G56&gt;G54,20,IF(G56=G54,10,0)))</f>
      </c>
    </row>
    <row r="57" spans="1:8" ht="12.75" hidden="1">
      <c r="A57" s="41"/>
      <c r="B57" s="110">
        <f>'[1]Finalister'!$B$19</f>
        <v>0</v>
      </c>
      <c r="C57" s="110">
        <f>'[1]Finalister'!$C$19</f>
      </c>
      <c r="D57" s="176">
        <f>'[1]Finalister'!$D$19</f>
      </c>
      <c r="E57" s="113">
        <f>'[1]Finalister'!$E$19</f>
      </c>
      <c r="F57" s="111"/>
      <c r="G57" s="45"/>
      <c r="H57" s="112"/>
    </row>
    <row r="58" spans="1:8" ht="12.75" hidden="1">
      <c r="A58" s="106" t="s">
        <v>3</v>
      </c>
      <c r="B58" s="58">
        <f>'[1]Finalister'!$B$27</f>
      </c>
      <c r="C58" s="58">
        <f>'[1]Finalister'!$C$27</f>
      </c>
      <c r="D58" s="175">
        <f>'[1]Finalister'!$D$27</f>
      </c>
      <c r="E58" s="56">
        <f>'[1]Finalister'!$E$27</f>
      </c>
      <c r="F58" s="107"/>
      <c r="G58" s="34">
        <f>SUM(F58:F59)</f>
        <v>0</v>
      </c>
      <c r="H58" s="108">
        <f>IF(OR(G58="",G58=0),"",IF(G58&gt;G60,20,IF(G58=G60,10,0)))</f>
      </c>
    </row>
    <row r="59" spans="1:8" ht="12.75" hidden="1">
      <c r="A59" s="106"/>
      <c r="B59" s="58">
        <f>'[1]Finalister'!$B$28</f>
        <v>0</v>
      </c>
      <c r="C59" s="58">
        <f>'[1]Finalister'!$C$28</f>
      </c>
      <c r="D59" s="175">
        <f>'[1]Finalister'!$D$28</f>
      </c>
      <c r="E59" s="56">
        <f>'[1]Finalister'!$E$28</f>
      </c>
      <c r="F59" s="107"/>
      <c r="G59" s="34"/>
      <c r="H59" s="108"/>
    </row>
    <row r="60" spans="1:8" ht="12.75" hidden="1">
      <c r="A60" s="106" t="s">
        <v>27</v>
      </c>
      <c r="B60" s="58">
        <f>'[1]Finalister'!$B$12</f>
      </c>
      <c r="C60" s="58">
        <f>'[1]Finalister'!$C$12</f>
      </c>
      <c r="D60" s="175">
        <f>'[1]Finalister'!$D$12</f>
      </c>
      <c r="E60" s="56">
        <f>'[1]Finalister'!$E$12</f>
      </c>
      <c r="F60" s="107"/>
      <c r="G60" s="34">
        <f>SUM(F60:F61)</f>
        <v>0</v>
      </c>
      <c r="H60" s="108">
        <f>IF(OR(G60="",G60=0),"",IF(G60&gt;G58,20,IF(G60=G58,10,0)))</f>
      </c>
    </row>
    <row r="61" spans="1:8" ht="12.75" hidden="1">
      <c r="A61" s="41"/>
      <c r="B61" s="110">
        <f>'[1]Finalister'!$B$13</f>
        <v>0</v>
      </c>
      <c r="C61" s="110">
        <f>'[1]Finalister'!$C$13</f>
      </c>
      <c r="D61" s="176">
        <f>'[1]Finalister'!$D$13</f>
      </c>
      <c r="E61" s="113">
        <f>'[1]Finalister'!$E$13</f>
      </c>
      <c r="F61" s="111"/>
      <c r="G61" s="45"/>
      <c r="H61" s="112"/>
    </row>
    <row r="62" spans="1:8" ht="12.75" hidden="1">
      <c r="A62" s="106" t="s">
        <v>4</v>
      </c>
      <c r="B62" s="58">
        <f>'[1]Finalister'!$B$6</f>
      </c>
      <c r="C62" s="58">
        <f>'[1]Finalister'!$C$6</f>
      </c>
      <c r="D62" s="175">
        <f>'[1]Finalister'!$D$6</f>
      </c>
      <c r="E62" s="56">
        <f>'[1]Finalister'!$E$6</f>
      </c>
      <c r="F62" s="107"/>
      <c r="G62" s="34">
        <f>SUM(F62:F63)</f>
        <v>0</v>
      </c>
      <c r="H62" s="108">
        <f>IF(OR(G62="",G62=0),"",IF(G62&gt;G64,20,IF(G62=G64,10,0)))</f>
      </c>
    </row>
    <row r="63" spans="1:8" ht="12.75" hidden="1">
      <c r="A63" s="106"/>
      <c r="B63" s="58">
        <f>'[1]Finalister'!$B$7</f>
        <v>0</v>
      </c>
      <c r="C63" s="58">
        <f>'[1]Finalister'!$C$7</f>
      </c>
      <c r="D63" s="175">
        <f>'[1]Finalister'!$D$7</f>
      </c>
      <c r="E63" s="56">
        <f>'[1]Finalister'!$E$7</f>
      </c>
      <c r="F63" s="107"/>
      <c r="G63" s="34"/>
      <c r="H63" s="108"/>
    </row>
    <row r="64" spans="1:8" ht="12.75" hidden="1">
      <c r="A64" s="106" t="s">
        <v>28</v>
      </c>
      <c r="B64" s="58">
        <f>'[1]Finalister'!$B$9</f>
      </c>
      <c r="C64" s="58">
        <f>'[1]Finalister'!$C$9</f>
      </c>
      <c r="D64" s="175">
        <f>'[1]Finalister'!$D$9</f>
      </c>
      <c r="E64" s="56">
        <f>'[1]Finalister'!$E$9</f>
      </c>
      <c r="F64" s="107"/>
      <c r="G64" s="34">
        <f>SUM(F64:F65)</f>
        <v>0</v>
      </c>
      <c r="H64" s="108">
        <f>IF(OR(G64="",G64=0),"",IF(G64&gt;G62,20,IF(G64=G62,10,0)))</f>
      </c>
    </row>
    <row r="65" spans="1:8" ht="12.75" hidden="1">
      <c r="A65" s="41"/>
      <c r="B65" s="110">
        <f>'[1]Finalister'!$B$10</f>
        <v>0</v>
      </c>
      <c r="C65" s="110">
        <f>'[1]Finalister'!$C$10</f>
      </c>
      <c r="D65" s="176">
        <f>'[1]Finalister'!$D$10</f>
      </c>
      <c r="E65" s="113">
        <f>'[1]Finalister'!$E$10</f>
      </c>
      <c r="F65" s="111"/>
      <c r="G65" s="45"/>
      <c r="H65" s="112"/>
    </row>
    <row r="66" spans="1:19" ht="12.75">
      <c r="A66" s="56"/>
      <c r="B66" s="58"/>
      <c r="C66" s="58"/>
      <c r="D66" s="175"/>
      <c r="E66" s="56"/>
      <c r="F66" s="107"/>
      <c r="G66" s="34"/>
      <c r="H66" s="56"/>
      <c r="S66" s="2" t="s">
        <v>56</v>
      </c>
    </row>
    <row r="67" spans="1:14" ht="12.75">
      <c r="A67" s="56"/>
      <c r="B67" s="58"/>
      <c r="C67" s="58"/>
      <c r="D67" s="175"/>
      <c r="E67" s="56"/>
      <c r="F67" s="107"/>
      <c r="G67" s="34"/>
      <c r="H67" s="56"/>
      <c r="K67" s="58"/>
      <c r="L67" s="58"/>
      <c r="M67" s="58"/>
      <c r="N67" s="56"/>
    </row>
    <row r="68" spans="1:19" ht="20.25">
      <c r="A68" s="98" t="s">
        <v>14</v>
      </c>
      <c r="B68" s="99"/>
      <c r="K68" s="58"/>
      <c r="L68" s="58"/>
      <c r="M68" s="58"/>
      <c r="N68" s="56"/>
      <c r="S68" s="2" t="s">
        <v>56</v>
      </c>
    </row>
    <row r="69" spans="1:8" ht="12.75">
      <c r="A69" s="162" t="s">
        <v>5</v>
      </c>
      <c r="B69" s="163" t="s">
        <v>7</v>
      </c>
      <c r="C69" s="164" t="s">
        <v>8</v>
      </c>
      <c r="D69" s="171" t="s">
        <v>6</v>
      </c>
      <c r="E69" s="165" t="s">
        <v>16</v>
      </c>
      <c r="F69" s="165" t="s">
        <v>9</v>
      </c>
      <c r="G69" s="166" t="s">
        <v>15</v>
      </c>
      <c r="H69" s="167" t="s">
        <v>0</v>
      </c>
    </row>
    <row r="70" spans="1:8" ht="12.75">
      <c r="A70" s="148"/>
      <c r="B70" s="149" t="str">
        <f>B16</f>
        <v>Elsebeth Breusch</v>
      </c>
      <c r="C70" s="149" t="str">
        <f aca="true" t="shared" si="6" ref="C70:E71">C16</f>
        <v>FBK 2000</v>
      </c>
      <c r="D70" s="172" t="str">
        <f t="shared" si="6"/>
        <v>160260-ELBR</v>
      </c>
      <c r="E70" s="150">
        <f t="shared" si="6"/>
        <v>41</v>
      </c>
      <c r="F70" s="151">
        <v>126</v>
      </c>
      <c r="G70" s="152">
        <f>SUM(F70:F71)</f>
        <v>324</v>
      </c>
      <c r="H70" s="153">
        <f>IF(OR(G70="",G70=0),"",IF(G70&gt;G72,20,IF(G70=G72,10,0)))</f>
        <v>0</v>
      </c>
    </row>
    <row r="71" spans="1:8" ht="12.75">
      <c r="A71" s="106"/>
      <c r="B71" s="58" t="str">
        <f>B17</f>
        <v>Bo Jarlstrøm</v>
      </c>
      <c r="C71" s="58" t="str">
        <f t="shared" si="6"/>
        <v>Ravnsborg  </v>
      </c>
      <c r="D71" s="173" t="str">
        <f t="shared" si="6"/>
        <v>280469-BOJA</v>
      </c>
      <c r="E71" s="56">
        <f t="shared" si="6"/>
        <v>41</v>
      </c>
      <c r="F71" s="107">
        <v>198</v>
      </c>
      <c r="G71" s="34"/>
      <c r="H71" s="108"/>
    </row>
    <row r="72" spans="1:9" ht="12.75">
      <c r="A72" s="106"/>
      <c r="B72" s="57" t="str">
        <f>B12</f>
        <v>Iben Bardino</v>
      </c>
      <c r="C72" s="57" t="str">
        <f aca="true" t="shared" si="7" ref="C72:E73">C12</f>
        <v>Ravnsborg  </v>
      </c>
      <c r="D72" s="173" t="str">
        <f t="shared" si="7"/>
        <v>090972-IBBA</v>
      </c>
      <c r="E72" s="56">
        <f t="shared" si="7"/>
        <v>17</v>
      </c>
      <c r="F72" s="107">
        <v>210</v>
      </c>
      <c r="G72" s="34">
        <f>SUM(F72:F73)</f>
        <v>359</v>
      </c>
      <c r="H72" s="108">
        <f>IF(OR(G72="",G72=0),"",IF(G72&gt;G70,20,IF(G72=G70,10,0)))</f>
        <v>20</v>
      </c>
      <c r="I72" s="58"/>
    </row>
    <row r="73" spans="1:9" ht="12.75">
      <c r="A73" s="106"/>
      <c r="B73" s="57" t="str">
        <f>B13</f>
        <v>Morten Schou</v>
      </c>
      <c r="C73" s="57" t="str">
        <f t="shared" si="7"/>
        <v>Suså BC</v>
      </c>
      <c r="D73" s="173" t="str">
        <f t="shared" si="7"/>
        <v>060885-MOSC</v>
      </c>
      <c r="E73" s="56">
        <f t="shared" si="7"/>
        <v>17</v>
      </c>
      <c r="F73" s="107">
        <v>149</v>
      </c>
      <c r="G73" s="34"/>
      <c r="H73" s="108"/>
      <c r="I73" s="58"/>
    </row>
    <row r="74" spans="1:9" ht="12.75">
      <c r="A74" s="148"/>
      <c r="B74" s="149" t="str">
        <f>B8</f>
        <v>Britt Kjær-Jørgensen</v>
      </c>
      <c r="C74" s="149" t="str">
        <f aca="true" t="shared" si="8" ref="C74:E75">C8</f>
        <v>Slagelse BC</v>
      </c>
      <c r="D74" s="172" t="str">
        <f t="shared" si="8"/>
        <v>201262-BRKJ</v>
      </c>
      <c r="E74" s="150">
        <f t="shared" si="8"/>
        <v>13</v>
      </c>
      <c r="F74" s="151">
        <v>255</v>
      </c>
      <c r="G74" s="152">
        <f>SUM(F74:F75)</f>
        <v>424</v>
      </c>
      <c r="H74" s="153">
        <f>IF(OR(G74="",G74=0),"",IF(G74&gt;G76,20,IF(G74=G76,10,0)))</f>
        <v>20</v>
      </c>
      <c r="I74" s="58"/>
    </row>
    <row r="75" spans="1:9" ht="12.75">
      <c r="A75" s="106"/>
      <c r="B75" s="58" t="str">
        <f>B9</f>
        <v>Henrik Brogaard</v>
      </c>
      <c r="C75" s="58" t="str">
        <f t="shared" si="8"/>
        <v>Slagelse BC</v>
      </c>
      <c r="D75" s="173" t="str">
        <f t="shared" si="8"/>
        <v>260268-HEBR</v>
      </c>
      <c r="E75" s="56">
        <f t="shared" si="8"/>
        <v>13</v>
      </c>
      <c r="F75" s="107">
        <v>169</v>
      </c>
      <c r="G75" s="34"/>
      <c r="H75" s="108"/>
      <c r="I75" s="58"/>
    </row>
    <row r="76" spans="1:9" ht="12.75">
      <c r="A76" s="106"/>
      <c r="B76" s="58" t="str">
        <f>B14</f>
        <v>Lene Tuemose</v>
      </c>
      <c r="C76" s="58" t="str">
        <f aca="true" t="shared" si="9" ref="C76:E77">C14</f>
        <v>Ravnsborg  </v>
      </c>
      <c r="D76" s="173" t="str">
        <f t="shared" si="9"/>
        <v>240563-LETU</v>
      </c>
      <c r="E76" s="56">
        <f t="shared" si="9"/>
        <v>10</v>
      </c>
      <c r="F76" s="107">
        <v>201</v>
      </c>
      <c r="G76" s="34">
        <f>SUM(F76:F77)</f>
        <v>387</v>
      </c>
      <c r="H76" s="108">
        <f>IF(OR(G76="",G76=0),"",IF(G76&gt;G74,20,IF(G76=G74,10,0)))</f>
        <v>0</v>
      </c>
      <c r="I76" s="58"/>
    </row>
    <row r="77" spans="1:9" ht="12.75">
      <c r="A77" s="109"/>
      <c r="B77" s="110" t="str">
        <f>B15</f>
        <v>René Lomholt</v>
      </c>
      <c r="C77" s="110" t="str">
        <f t="shared" si="9"/>
        <v>Ravnsborg  </v>
      </c>
      <c r="D77" s="174" t="str">
        <f t="shared" si="9"/>
        <v>101260-RELO</v>
      </c>
      <c r="E77" s="113">
        <f t="shared" si="9"/>
        <v>10</v>
      </c>
      <c r="F77" s="111">
        <v>186</v>
      </c>
      <c r="G77" s="45"/>
      <c r="H77" s="112"/>
      <c r="I77" s="58"/>
    </row>
    <row r="78" spans="1:9" ht="12.75">
      <c r="A78" s="106"/>
      <c r="B78" s="57" t="str">
        <f>B10</f>
        <v>Tove Lindberg</v>
      </c>
      <c r="C78" s="57" t="str">
        <f aca="true" t="shared" si="10" ref="C78:E79">C10</f>
        <v>Suså BC</v>
      </c>
      <c r="D78" s="173" t="str">
        <f t="shared" si="10"/>
        <v>270660-TOLI</v>
      </c>
      <c r="E78" s="56">
        <f t="shared" si="10"/>
        <v>1</v>
      </c>
      <c r="F78" s="107">
        <v>177</v>
      </c>
      <c r="G78" s="34">
        <f>SUM(F78:F79)</f>
        <v>362</v>
      </c>
      <c r="H78" s="108">
        <f>IF(OR(G78="",G78=0),"",IF(G78&gt;G80,20,IF(G78=G80,10,0)))</f>
        <v>0</v>
      </c>
      <c r="I78" s="58"/>
    </row>
    <row r="79" spans="1:9" ht="12.75">
      <c r="A79" s="106"/>
      <c r="B79" s="57" t="str">
        <f>B11</f>
        <v>Claus Petersen</v>
      </c>
      <c r="C79" s="57" t="str">
        <f t="shared" si="10"/>
        <v>Suså BC</v>
      </c>
      <c r="D79" s="173" t="str">
        <f t="shared" si="10"/>
        <v>100754-TOPE</v>
      </c>
      <c r="E79" s="56">
        <f t="shared" si="10"/>
        <v>1</v>
      </c>
      <c r="F79" s="107">
        <v>185</v>
      </c>
      <c r="G79" s="34"/>
      <c r="H79" s="108"/>
      <c r="I79" s="58"/>
    </row>
    <row r="80" spans="1:9" ht="12.75">
      <c r="A80" s="106"/>
      <c r="B80" s="58" t="str">
        <f aca="true" t="shared" si="11" ref="B80:E97">B6</f>
        <v>Katja Iwanouw Simonsen</v>
      </c>
      <c r="C80" s="58" t="str">
        <f t="shared" si="11"/>
        <v>Ravnsborg  </v>
      </c>
      <c r="D80" s="173" t="str">
        <f t="shared" si="11"/>
        <v>291279-KASI</v>
      </c>
      <c r="E80" s="56">
        <f t="shared" si="11"/>
        <v>14</v>
      </c>
      <c r="F80" s="107">
        <v>175</v>
      </c>
      <c r="G80" s="34">
        <f>SUM(F80:F81)</f>
        <v>398</v>
      </c>
      <c r="H80" s="108">
        <f>IF(OR(G80="",G80=0),"",IF(G80&gt;G78,20,IF(G80=G78,10,0)))</f>
        <v>20</v>
      </c>
      <c r="I80" s="58"/>
    </row>
    <row r="81" spans="1:9" ht="12.75">
      <c r="A81" s="109"/>
      <c r="B81" s="110" t="str">
        <f t="shared" si="11"/>
        <v>Christian Nagel</v>
      </c>
      <c r="C81" s="110" t="str">
        <f t="shared" si="11"/>
        <v>Ravnsborg  </v>
      </c>
      <c r="D81" s="174" t="str">
        <f t="shared" si="11"/>
        <v>080870-CHNA</v>
      </c>
      <c r="E81" s="113">
        <f t="shared" si="11"/>
        <v>14</v>
      </c>
      <c r="F81" s="111">
        <v>223</v>
      </c>
      <c r="G81" s="45"/>
      <c r="H81" s="112"/>
      <c r="I81" s="58"/>
    </row>
    <row r="82" spans="1:9" ht="12.75" hidden="1">
      <c r="A82" s="106" t="s">
        <v>1</v>
      </c>
      <c r="B82" s="58" t="str">
        <f t="shared" si="11"/>
        <v>Britt Kjær-Jørgensen</v>
      </c>
      <c r="C82" s="58" t="str">
        <f t="shared" si="11"/>
        <v>Slagelse BC</v>
      </c>
      <c r="D82" s="173" t="str">
        <f t="shared" si="11"/>
        <v>201262-BRKJ</v>
      </c>
      <c r="E82" s="56">
        <f t="shared" si="11"/>
        <v>13</v>
      </c>
      <c r="F82" s="107"/>
      <c r="G82" s="34">
        <f>SUM(F82:F83)</f>
        <v>0</v>
      </c>
      <c r="H82" s="108">
        <f>IF(OR(G82="",G82=0),"",IF(G82&gt;G84,20,IF(G82=G84,10,0)))</f>
      </c>
      <c r="I82" s="58"/>
    </row>
    <row r="83" spans="1:9" ht="12.75" hidden="1">
      <c r="A83" s="106"/>
      <c r="B83" s="58" t="str">
        <f t="shared" si="11"/>
        <v>Henrik Brogaard</v>
      </c>
      <c r="C83" s="58" t="str">
        <f t="shared" si="11"/>
        <v>Slagelse BC</v>
      </c>
      <c r="D83" s="173" t="str">
        <f t="shared" si="11"/>
        <v>260268-HEBR</v>
      </c>
      <c r="E83" s="56">
        <f t="shared" si="11"/>
        <v>13</v>
      </c>
      <c r="F83" s="107"/>
      <c r="G83" s="34"/>
      <c r="H83" s="108"/>
      <c r="I83" s="58"/>
    </row>
    <row r="84" spans="1:9" ht="12.75" hidden="1">
      <c r="A84" s="106" t="s">
        <v>25</v>
      </c>
      <c r="B84" s="58" t="str">
        <f t="shared" si="11"/>
        <v>Tove Lindberg</v>
      </c>
      <c r="C84" s="58" t="str">
        <f t="shared" si="11"/>
        <v>Suså BC</v>
      </c>
      <c r="D84" s="173" t="str">
        <f t="shared" si="11"/>
        <v>270660-TOLI</v>
      </c>
      <c r="E84" s="56">
        <f t="shared" si="11"/>
        <v>1</v>
      </c>
      <c r="F84" s="107"/>
      <c r="G84" s="34">
        <f>SUM(F84:F85)</f>
        <v>0</v>
      </c>
      <c r="H84" s="108">
        <f>IF(OR(G84="",G84=0),"",IF(G84&gt;G82,20,IF(G84=G82,10,0)))</f>
      </c>
      <c r="I84" s="58"/>
    </row>
    <row r="85" spans="1:9" ht="12.75" hidden="1">
      <c r="A85" s="41"/>
      <c r="B85" s="58" t="str">
        <f t="shared" si="11"/>
        <v>Claus Petersen</v>
      </c>
      <c r="C85" s="58" t="str">
        <f t="shared" si="11"/>
        <v>Suså BC</v>
      </c>
      <c r="D85" s="173" t="str">
        <f t="shared" si="11"/>
        <v>100754-TOPE</v>
      </c>
      <c r="E85" s="56">
        <f t="shared" si="11"/>
        <v>1</v>
      </c>
      <c r="F85" s="111"/>
      <c r="G85" s="45"/>
      <c r="H85" s="112"/>
      <c r="I85" s="58"/>
    </row>
    <row r="86" spans="1:9" ht="12.75" hidden="1">
      <c r="A86" s="106" t="s">
        <v>2</v>
      </c>
      <c r="B86" s="58" t="str">
        <f t="shared" si="11"/>
        <v>Iben Bardino</v>
      </c>
      <c r="C86" s="58" t="str">
        <f t="shared" si="11"/>
        <v>Ravnsborg  </v>
      </c>
      <c r="D86" s="173" t="str">
        <f t="shared" si="11"/>
        <v>090972-IBBA</v>
      </c>
      <c r="E86" s="56">
        <f t="shared" si="11"/>
        <v>17</v>
      </c>
      <c r="F86" s="107"/>
      <c r="G86" s="34">
        <f>SUM(F86:F87)</f>
        <v>0</v>
      </c>
      <c r="H86" s="108">
        <f>IF(OR(G86="",G86=0),"",IF(G86&gt;G88,20,IF(G86=G88,10,0)))</f>
      </c>
      <c r="I86" s="58"/>
    </row>
    <row r="87" spans="1:9" ht="12.75" hidden="1">
      <c r="A87" s="106"/>
      <c r="B87" s="58" t="str">
        <f t="shared" si="11"/>
        <v>Morten Schou</v>
      </c>
      <c r="C87" s="58" t="str">
        <f t="shared" si="11"/>
        <v>Suså BC</v>
      </c>
      <c r="D87" s="173" t="str">
        <f t="shared" si="11"/>
        <v>060885-MOSC</v>
      </c>
      <c r="E87" s="56">
        <f t="shared" si="11"/>
        <v>17</v>
      </c>
      <c r="F87" s="107"/>
      <c r="G87" s="34"/>
      <c r="H87" s="108"/>
      <c r="I87" s="58"/>
    </row>
    <row r="88" spans="1:9" ht="12.75" hidden="1">
      <c r="A88" s="106" t="s">
        <v>26</v>
      </c>
      <c r="B88" s="58" t="str">
        <f t="shared" si="11"/>
        <v>Lene Tuemose</v>
      </c>
      <c r="C88" s="58" t="str">
        <f t="shared" si="11"/>
        <v>Ravnsborg  </v>
      </c>
      <c r="D88" s="173" t="str">
        <f t="shared" si="11"/>
        <v>240563-LETU</v>
      </c>
      <c r="E88" s="56">
        <f t="shared" si="11"/>
        <v>10</v>
      </c>
      <c r="F88" s="107"/>
      <c r="G88" s="34">
        <f>SUM(F88:F89)</f>
        <v>0</v>
      </c>
      <c r="H88" s="108">
        <f>IF(OR(G88="",G88=0),"",IF(G88&gt;G86,20,IF(G88=G86,10,0)))</f>
      </c>
      <c r="I88" s="58"/>
    </row>
    <row r="89" spans="1:9" ht="12.75" hidden="1">
      <c r="A89" s="41"/>
      <c r="B89" s="58" t="str">
        <f t="shared" si="11"/>
        <v>René Lomholt</v>
      </c>
      <c r="C89" s="58" t="str">
        <f t="shared" si="11"/>
        <v>Ravnsborg  </v>
      </c>
      <c r="D89" s="173" t="str">
        <f t="shared" si="11"/>
        <v>101260-RELO</v>
      </c>
      <c r="E89" s="56">
        <f t="shared" si="11"/>
        <v>10</v>
      </c>
      <c r="F89" s="111"/>
      <c r="G89" s="45"/>
      <c r="H89" s="112"/>
      <c r="I89" s="58"/>
    </row>
    <row r="90" spans="1:9" ht="12.75" hidden="1">
      <c r="A90" s="106" t="s">
        <v>3</v>
      </c>
      <c r="B90" s="58" t="str">
        <f t="shared" si="11"/>
        <v>Elsebeth Breusch</v>
      </c>
      <c r="C90" s="58" t="str">
        <f t="shared" si="11"/>
        <v>FBK 2000</v>
      </c>
      <c r="D90" s="173" t="str">
        <f t="shared" si="11"/>
        <v>160260-ELBR</v>
      </c>
      <c r="E90" s="56">
        <f t="shared" si="11"/>
        <v>41</v>
      </c>
      <c r="F90" s="107"/>
      <c r="G90" s="34">
        <f>SUM(F90:F91)</f>
        <v>0</v>
      </c>
      <c r="H90" s="108">
        <f>IF(OR(G90="",G90=0),"",IF(G90&gt;G92,20,IF(G90=G92,10,0)))</f>
      </c>
      <c r="I90" s="58"/>
    </row>
    <row r="91" spans="1:9" ht="12.75" hidden="1">
      <c r="A91" s="106"/>
      <c r="B91" s="58" t="str">
        <f t="shared" si="11"/>
        <v>Bo Jarlstrøm</v>
      </c>
      <c r="C91" s="58" t="str">
        <f t="shared" si="11"/>
        <v>Ravnsborg  </v>
      </c>
      <c r="D91" s="173" t="str">
        <f t="shared" si="11"/>
        <v>280469-BOJA</v>
      </c>
      <c r="E91" s="56">
        <f t="shared" si="11"/>
        <v>41</v>
      </c>
      <c r="F91" s="107"/>
      <c r="G91" s="34"/>
      <c r="H91" s="108"/>
      <c r="I91" s="58"/>
    </row>
    <row r="92" spans="1:9" ht="12.75" hidden="1">
      <c r="A92" s="106" t="s">
        <v>27</v>
      </c>
      <c r="B92" s="58">
        <f t="shared" si="11"/>
        <v>0</v>
      </c>
      <c r="C92" s="58">
        <f t="shared" si="11"/>
        <v>0</v>
      </c>
      <c r="D92" s="173">
        <f t="shared" si="11"/>
        <v>0</v>
      </c>
      <c r="E92" s="56">
        <f t="shared" si="11"/>
        <v>0</v>
      </c>
      <c r="F92" s="107"/>
      <c r="G92" s="34">
        <f>SUM(F92:F93)</f>
        <v>0</v>
      </c>
      <c r="H92" s="108">
        <f>IF(OR(G92="",G92=0),"",IF(G92&gt;G90,20,IF(G92=G90,10,0)))</f>
      </c>
      <c r="I92" s="58"/>
    </row>
    <row r="93" spans="1:9" ht="12.75" hidden="1">
      <c r="A93" s="41"/>
      <c r="B93" s="58">
        <f t="shared" si="11"/>
        <v>0</v>
      </c>
      <c r="C93" s="58">
        <f t="shared" si="11"/>
        <v>0</v>
      </c>
      <c r="D93" s="173">
        <f t="shared" si="11"/>
        <v>0</v>
      </c>
      <c r="E93" s="56">
        <f t="shared" si="11"/>
        <v>0</v>
      </c>
      <c r="F93" s="111"/>
      <c r="G93" s="45"/>
      <c r="H93" s="112"/>
      <c r="I93" s="58"/>
    </row>
    <row r="94" spans="1:9" ht="12.75" hidden="1">
      <c r="A94" s="106" t="s">
        <v>4</v>
      </c>
      <c r="B94" s="58">
        <f t="shared" si="11"/>
        <v>0</v>
      </c>
      <c r="C94" s="58">
        <f t="shared" si="11"/>
        <v>0</v>
      </c>
      <c r="D94" s="173">
        <f t="shared" si="11"/>
        <v>0</v>
      </c>
      <c r="E94" s="56">
        <f t="shared" si="11"/>
        <v>0</v>
      </c>
      <c r="F94" s="107"/>
      <c r="G94" s="34">
        <f>SUM(F94:F95)</f>
        <v>0</v>
      </c>
      <c r="H94" s="108">
        <f>IF(OR(G94="",G94=0),"",IF(G94&gt;G96,20,IF(G94=G96,10,0)))</f>
      </c>
      <c r="I94" s="58"/>
    </row>
    <row r="95" spans="1:9" ht="12.75" hidden="1">
      <c r="A95" s="106"/>
      <c r="B95" s="58">
        <f t="shared" si="11"/>
        <v>0</v>
      </c>
      <c r="C95" s="58">
        <f t="shared" si="11"/>
        <v>0</v>
      </c>
      <c r="D95" s="173">
        <f t="shared" si="11"/>
        <v>0</v>
      </c>
      <c r="E95" s="56">
        <f t="shared" si="11"/>
        <v>0</v>
      </c>
      <c r="F95" s="107"/>
      <c r="G95" s="34"/>
      <c r="H95" s="108"/>
      <c r="I95" s="58"/>
    </row>
    <row r="96" spans="1:9" ht="12.75" hidden="1">
      <c r="A96" s="106" t="s">
        <v>28</v>
      </c>
      <c r="B96" s="58">
        <f t="shared" si="11"/>
        <v>0</v>
      </c>
      <c r="C96" s="58">
        <f t="shared" si="11"/>
        <v>0</v>
      </c>
      <c r="D96" s="173">
        <f t="shared" si="11"/>
        <v>0</v>
      </c>
      <c r="E96" s="56">
        <f t="shared" si="11"/>
        <v>0</v>
      </c>
      <c r="F96" s="107"/>
      <c r="G96" s="34">
        <f>SUM(F96:F97)</f>
        <v>0</v>
      </c>
      <c r="H96" s="108">
        <f>IF(OR(G96="",G96=0),"",IF(G96&gt;G94,20,IF(G96=G94,10,0)))</f>
      </c>
      <c r="I96" s="58"/>
    </row>
    <row r="97" spans="1:9" ht="12.75" hidden="1">
      <c r="A97" s="41"/>
      <c r="B97" s="58">
        <f t="shared" si="11"/>
        <v>0</v>
      </c>
      <c r="C97" s="58">
        <f t="shared" si="11"/>
        <v>0</v>
      </c>
      <c r="D97" s="173">
        <f t="shared" si="11"/>
        <v>0</v>
      </c>
      <c r="E97" s="56">
        <f t="shared" si="11"/>
        <v>0</v>
      </c>
      <c r="F97" s="111"/>
      <c r="G97" s="45"/>
      <c r="H97" s="112"/>
      <c r="I97" s="58"/>
    </row>
    <row r="98" spans="6:8" ht="12.75">
      <c r="F98" s="56"/>
      <c r="G98" s="34"/>
      <c r="H98" s="56"/>
    </row>
    <row r="99" spans="6:8" ht="12.75">
      <c r="F99" s="56"/>
      <c r="G99" s="34"/>
      <c r="H99" s="56"/>
    </row>
    <row r="100" spans="1:2" ht="20.25">
      <c r="A100" s="98" t="s">
        <v>12</v>
      </c>
      <c r="B100" s="99"/>
    </row>
    <row r="101" spans="1:13" ht="12.75">
      <c r="A101" s="162" t="s">
        <v>5</v>
      </c>
      <c r="B101" s="163" t="s">
        <v>7</v>
      </c>
      <c r="C101" s="164" t="s">
        <v>8</v>
      </c>
      <c r="D101" s="171" t="s">
        <v>6</v>
      </c>
      <c r="E101" s="165" t="s">
        <v>16</v>
      </c>
      <c r="F101" s="165" t="s">
        <v>9</v>
      </c>
      <c r="G101" s="166" t="s">
        <v>15</v>
      </c>
      <c r="H101" s="167" t="s">
        <v>0</v>
      </c>
      <c r="L101" s="58"/>
      <c r="M101" s="58"/>
    </row>
    <row r="102" spans="1:10" ht="12.75">
      <c r="A102" s="148"/>
      <c r="B102" s="149" t="str">
        <f>B14</f>
        <v>Lene Tuemose</v>
      </c>
      <c r="C102" s="149" t="str">
        <f aca="true" t="shared" si="12" ref="C102:E103">C14</f>
        <v>Ravnsborg  </v>
      </c>
      <c r="D102" s="172" t="str">
        <f t="shared" si="12"/>
        <v>240563-LETU</v>
      </c>
      <c r="E102" s="150">
        <f t="shared" si="12"/>
        <v>10</v>
      </c>
      <c r="F102" s="151">
        <v>160</v>
      </c>
      <c r="G102" s="152">
        <f>SUM(F102:F103)</f>
        <v>328</v>
      </c>
      <c r="H102" s="153">
        <f>IF(OR(G102="",G102=0),"",IF(G102&gt;G104,20,IF(G102=G104,10,0)))</f>
        <v>0</v>
      </c>
      <c r="J102" s="2" t="s">
        <v>49</v>
      </c>
    </row>
    <row r="103" spans="1:8" ht="12.75">
      <c r="A103" s="106"/>
      <c r="B103" s="58" t="str">
        <f>B15</f>
        <v>René Lomholt</v>
      </c>
      <c r="C103" s="58" t="str">
        <f t="shared" si="12"/>
        <v>Ravnsborg  </v>
      </c>
      <c r="D103" s="173" t="str">
        <f t="shared" si="12"/>
        <v>101260-RELO</v>
      </c>
      <c r="E103" s="56">
        <f t="shared" si="12"/>
        <v>10</v>
      </c>
      <c r="F103" s="107">
        <v>168</v>
      </c>
      <c r="G103" s="34"/>
      <c r="H103" s="108"/>
    </row>
    <row r="104" spans="1:8" ht="12.75">
      <c r="A104" s="106"/>
      <c r="B104" s="58" t="str">
        <f>B6</f>
        <v>Katja Iwanouw Simonsen</v>
      </c>
      <c r="C104" s="58" t="str">
        <f aca="true" t="shared" si="13" ref="C104:E105">C6</f>
        <v>Ravnsborg  </v>
      </c>
      <c r="D104" s="173" t="str">
        <f t="shared" si="13"/>
        <v>291279-KASI</v>
      </c>
      <c r="E104" s="56">
        <f t="shared" si="13"/>
        <v>14</v>
      </c>
      <c r="F104" s="107">
        <v>159</v>
      </c>
      <c r="G104" s="34">
        <f>SUM(F104:F105)</f>
        <v>346</v>
      </c>
      <c r="H104" s="108">
        <f>IF(OR(G104="",G104=0),"",IF(G104&gt;G102,20,IF(G104=G102,10,0)))</f>
        <v>20</v>
      </c>
    </row>
    <row r="105" spans="1:8" ht="12.75">
      <c r="A105" s="109"/>
      <c r="B105" s="110" t="str">
        <f>B7</f>
        <v>Christian Nagel</v>
      </c>
      <c r="C105" s="110" t="str">
        <f t="shared" si="13"/>
        <v>Ravnsborg  </v>
      </c>
      <c r="D105" s="174" t="str">
        <f t="shared" si="13"/>
        <v>080870-CHNA</v>
      </c>
      <c r="E105" s="113">
        <f t="shared" si="13"/>
        <v>14</v>
      </c>
      <c r="F105" s="111">
        <v>187</v>
      </c>
      <c r="G105" s="45"/>
      <c r="H105" s="112"/>
    </row>
    <row r="106" spans="1:8" ht="12.75">
      <c r="A106" s="148"/>
      <c r="B106" s="160" t="str">
        <f>B16</f>
        <v>Elsebeth Breusch</v>
      </c>
      <c r="C106" s="160" t="str">
        <f aca="true" t="shared" si="14" ref="C106:E107">C16</f>
        <v>FBK 2000</v>
      </c>
      <c r="D106" s="172" t="str">
        <f t="shared" si="14"/>
        <v>160260-ELBR</v>
      </c>
      <c r="E106" s="150">
        <f t="shared" si="14"/>
        <v>41</v>
      </c>
      <c r="F106" s="151">
        <v>151</v>
      </c>
      <c r="G106" s="152">
        <f>SUM(F106:F107)</f>
        <v>384</v>
      </c>
      <c r="H106" s="153">
        <f>IF(OR(G106="",G106=0),"",IF(G106&gt;G108,20,IF(G106=G108,10,0)))</f>
        <v>20</v>
      </c>
    </row>
    <row r="107" spans="1:8" ht="12.75">
      <c r="A107" s="106"/>
      <c r="B107" s="57" t="str">
        <f>B17</f>
        <v>Bo Jarlstrøm</v>
      </c>
      <c r="C107" s="57" t="str">
        <f t="shared" si="14"/>
        <v>Ravnsborg  </v>
      </c>
      <c r="D107" s="173" t="str">
        <f t="shared" si="14"/>
        <v>280469-BOJA</v>
      </c>
      <c r="E107" s="56">
        <f t="shared" si="14"/>
        <v>41</v>
      </c>
      <c r="F107" s="107">
        <v>233</v>
      </c>
      <c r="G107" s="34"/>
      <c r="H107" s="108"/>
    </row>
    <row r="108" spans="1:8" ht="12.75">
      <c r="A108" s="106"/>
      <c r="B108" s="57" t="str">
        <f>B10</f>
        <v>Tove Lindberg</v>
      </c>
      <c r="C108" s="57" t="str">
        <f aca="true" t="shared" si="15" ref="C108:E109">C10</f>
        <v>Suså BC</v>
      </c>
      <c r="D108" s="173" t="str">
        <f t="shared" si="15"/>
        <v>270660-TOLI</v>
      </c>
      <c r="E108" s="56">
        <f t="shared" si="15"/>
        <v>1</v>
      </c>
      <c r="F108" s="107">
        <v>172</v>
      </c>
      <c r="G108" s="34">
        <f>SUM(F108:F109)</f>
        <v>364</v>
      </c>
      <c r="H108" s="108">
        <f>IF(OR(G108="",G108=0),"",IF(G108&gt;G106,20,IF(G108=G106,10,0)))</f>
        <v>0</v>
      </c>
    </row>
    <row r="109" spans="1:8" ht="12.75">
      <c r="A109" s="109"/>
      <c r="B109" s="161" t="str">
        <f>B11</f>
        <v>Claus Petersen</v>
      </c>
      <c r="C109" s="161" t="str">
        <f t="shared" si="15"/>
        <v>Suså BC</v>
      </c>
      <c r="D109" s="174" t="str">
        <f t="shared" si="15"/>
        <v>100754-TOPE</v>
      </c>
      <c r="E109" s="113">
        <f t="shared" si="15"/>
        <v>1</v>
      </c>
      <c r="F109" s="111">
        <v>192</v>
      </c>
      <c r="G109" s="45"/>
      <c r="H109" s="112"/>
    </row>
    <row r="110" spans="1:8" ht="12.75">
      <c r="A110" s="148"/>
      <c r="B110" s="149" t="str">
        <f>B8</f>
        <v>Britt Kjær-Jørgensen</v>
      </c>
      <c r="C110" s="149" t="str">
        <f aca="true" t="shared" si="16" ref="C110:E111">C8</f>
        <v>Slagelse BC</v>
      </c>
      <c r="D110" s="172" t="str">
        <f t="shared" si="16"/>
        <v>201262-BRKJ</v>
      </c>
      <c r="E110" s="150">
        <f t="shared" si="16"/>
        <v>13</v>
      </c>
      <c r="F110" s="151">
        <v>244</v>
      </c>
      <c r="G110" s="152">
        <f>SUM(F110:F111)</f>
        <v>433</v>
      </c>
      <c r="H110" s="153">
        <f>IF(OR(G110="",G110=0),"",IF(G110&gt;G112,20,IF(G110=G112,10,0)))</f>
        <v>20</v>
      </c>
    </row>
    <row r="111" spans="1:8" ht="12.75">
      <c r="A111" s="106"/>
      <c r="B111" s="58" t="str">
        <f>B9</f>
        <v>Henrik Brogaard</v>
      </c>
      <c r="C111" s="58" t="str">
        <f t="shared" si="16"/>
        <v>Slagelse BC</v>
      </c>
      <c r="D111" s="173" t="str">
        <f t="shared" si="16"/>
        <v>260268-HEBR</v>
      </c>
      <c r="E111" s="56">
        <f t="shared" si="16"/>
        <v>13</v>
      </c>
      <c r="F111" s="107">
        <v>189</v>
      </c>
      <c r="G111" s="34"/>
      <c r="H111" s="108"/>
    </row>
    <row r="112" spans="1:8" ht="12.75">
      <c r="A112" s="106"/>
      <c r="B112" s="57" t="str">
        <f>B12</f>
        <v>Iben Bardino</v>
      </c>
      <c r="C112" s="57" t="str">
        <f aca="true" t="shared" si="17" ref="C112:E113">C12</f>
        <v>Ravnsborg  </v>
      </c>
      <c r="D112" s="173" t="str">
        <f t="shared" si="17"/>
        <v>090972-IBBA</v>
      </c>
      <c r="E112" s="56">
        <f t="shared" si="17"/>
        <v>17</v>
      </c>
      <c r="F112" s="107">
        <v>187</v>
      </c>
      <c r="G112" s="34">
        <f>SUM(F112:F113)</f>
        <v>418</v>
      </c>
      <c r="H112" s="108">
        <f>IF(OR(G112="",G112=0),"",IF(G112&gt;G110,20,IF(G112=G110,10,0)))</f>
        <v>0</v>
      </c>
    </row>
    <row r="113" spans="1:8" ht="12.75">
      <c r="A113" s="109"/>
      <c r="B113" s="161" t="str">
        <f>B13</f>
        <v>Morten Schou</v>
      </c>
      <c r="C113" s="161" t="str">
        <f t="shared" si="17"/>
        <v>Suså BC</v>
      </c>
      <c r="D113" s="174" t="str">
        <f t="shared" si="17"/>
        <v>060885-MOSC</v>
      </c>
      <c r="E113" s="113">
        <f t="shared" si="17"/>
        <v>17</v>
      </c>
      <c r="F113" s="111">
        <v>231</v>
      </c>
      <c r="G113" s="45"/>
      <c r="H113" s="112"/>
    </row>
    <row r="114" spans="1:8" ht="12.75" hidden="1">
      <c r="A114" s="106" t="s">
        <v>1</v>
      </c>
      <c r="B114" s="58">
        <f>'[1]Finalister'!$B$15</f>
      </c>
      <c r="C114" s="58">
        <f>'[1]Finalister'!$C$15</f>
      </c>
      <c r="D114" s="175">
        <f>'[1]Finalister'!$D$15</f>
      </c>
      <c r="E114" s="56">
        <f>'[1]Finalister'!$E$15</f>
      </c>
      <c r="F114" s="107"/>
      <c r="G114" s="34">
        <f>SUM(F114:F115)</f>
        <v>0</v>
      </c>
      <c r="H114" s="108">
        <f>IF(OR(G114="",G114=0),"",IF(G114&gt;G116,20,IF(G114=G116,10,0)))</f>
      </c>
    </row>
    <row r="115" spans="1:8" ht="12.75" hidden="1">
      <c r="A115" s="106"/>
      <c r="B115" s="58">
        <f>'[1]Finalister'!$B$16</f>
        <v>0</v>
      </c>
      <c r="C115" s="58">
        <f>'[1]Finalister'!$C$16</f>
      </c>
      <c r="D115" s="175">
        <f>'[1]Finalister'!$D$16</f>
      </c>
      <c r="E115" s="56">
        <f>'[1]Finalister'!$E$16</f>
      </c>
      <c r="F115" s="107"/>
      <c r="G115" s="34"/>
      <c r="H115" s="108"/>
    </row>
    <row r="116" spans="1:8" ht="12.75" hidden="1">
      <c r="A116" s="106" t="s">
        <v>25</v>
      </c>
      <c r="B116" s="58">
        <f>'[1]Finalister'!$B$27</f>
      </c>
      <c r="C116" s="58">
        <f>'[1]Finalister'!$C$27</f>
      </c>
      <c r="D116" s="175">
        <f>'[1]Finalister'!$D$27</f>
      </c>
      <c r="E116" s="56">
        <f>'[1]Finalister'!$E$27</f>
      </c>
      <c r="F116" s="107"/>
      <c r="G116" s="34">
        <f>SUM(F116:F117)</f>
        <v>0</v>
      </c>
      <c r="H116" s="108">
        <f>IF(OR(G116="",G116=0),"",IF(G116&gt;G114,20,IF(G116=G114,10,0)))</f>
      </c>
    </row>
    <row r="117" spans="1:8" ht="12.75" hidden="1">
      <c r="A117" s="41"/>
      <c r="B117" s="110">
        <f>'[1]Finalister'!$B$28</f>
        <v>0</v>
      </c>
      <c r="C117" s="110">
        <f>'[1]Finalister'!$C$28</f>
      </c>
      <c r="D117" s="176">
        <f>'[1]Finalister'!$D$28</f>
      </c>
      <c r="E117" s="113">
        <f>'[1]Finalister'!$E$28</f>
      </c>
      <c r="F117" s="111"/>
      <c r="G117" s="45"/>
      <c r="H117" s="112"/>
    </row>
    <row r="118" spans="1:8" ht="12.75" hidden="1">
      <c r="A118" s="106" t="s">
        <v>2</v>
      </c>
      <c r="B118" s="58">
        <f>'[1]Finalister'!$B$9</f>
      </c>
      <c r="C118" s="58">
        <f>'[1]Finalister'!$C$9</f>
      </c>
      <c r="D118" s="175">
        <f>'[1]Finalister'!$D$9</f>
      </c>
      <c r="E118" s="56">
        <f>'[1]Finalister'!$E$9</f>
      </c>
      <c r="F118" s="107"/>
      <c r="G118" s="34">
        <f>SUM(F118:F119)</f>
        <v>0</v>
      </c>
      <c r="H118" s="108">
        <f>IF(OR(G118="",G118=0),"",IF(G118&gt;G120,20,IF(G118=G120,10,0)))</f>
      </c>
    </row>
    <row r="119" spans="1:8" ht="12.75" hidden="1">
      <c r="A119" s="106"/>
      <c r="B119" s="58">
        <f>'[1]Finalister'!$B$10</f>
        <v>0</v>
      </c>
      <c r="C119" s="58">
        <f>'[1]Finalister'!$C$10</f>
      </c>
      <c r="D119" s="175">
        <f>'[1]Finalister'!$D$10</f>
      </c>
      <c r="E119" s="56">
        <f>'[1]Finalister'!$E$10</f>
      </c>
      <c r="F119" s="107"/>
      <c r="G119" s="34"/>
      <c r="H119" s="108"/>
    </row>
    <row r="120" spans="1:8" ht="12.75" hidden="1">
      <c r="A120" s="106" t="s">
        <v>26</v>
      </c>
      <c r="B120" s="58">
        <f>'[1]Finalister'!$B$21</f>
      </c>
      <c r="C120" s="58">
        <f>'[1]Finalister'!$C$21</f>
      </c>
      <c r="D120" s="175">
        <f>'[1]Finalister'!$D$21</f>
      </c>
      <c r="E120" s="56">
        <f>'[1]Finalister'!$E$21</f>
      </c>
      <c r="F120" s="107"/>
      <c r="G120" s="34">
        <f>SUM(F120:F121)</f>
        <v>0</v>
      </c>
      <c r="H120" s="108">
        <f>IF(OR(G120="",G120=0),"",IF(G120&gt;G118,20,IF(G120=G118,10,0)))</f>
      </c>
    </row>
    <row r="121" spans="1:8" ht="12.75" hidden="1">
      <c r="A121" s="41"/>
      <c r="B121" s="110">
        <f>'[1]Finalister'!$B$22</f>
        <v>0</v>
      </c>
      <c r="C121" s="110">
        <f>'[1]Finalister'!$C$22</f>
      </c>
      <c r="D121" s="176">
        <f>'[1]Finalister'!$D$22</f>
      </c>
      <c r="E121" s="113">
        <f>'[1]Finalister'!$E$22</f>
      </c>
      <c r="F121" s="111"/>
      <c r="G121" s="45"/>
      <c r="H121" s="112"/>
    </row>
    <row r="122" spans="1:8" ht="12.75" hidden="1">
      <c r="A122" s="106" t="s">
        <v>3</v>
      </c>
      <c r="B122" s="58">
        <f>'[1]Finalister'!$B$12</f>
      </c>
      <c r="C122" s="58">
        <f>'[1]Finalister'!$C$12</f>
      </c>
      <c r="D122" s="175">
        <f>'[1]Finalister'!$D$12</f>
      </c>
      <c r="E122" s="56">
        <f>'[1]Finalister'!$E$12</f>
      </c>
      <c r="F122" s="107"/>
      <c r="G122" s="34">
        <f>SUM(F122:F123)</f>
        <v>0</v>
      </c>
      <c r="H122" s="108">
        <f>IF(OR(G122="",G122=0),"",IF(G122&gt;G124,20,IF(G122=G124,10,0)))</f>
      </c>
    </row>
    <row r="123" spans="1:8" ht="12.75" hidden="1">
      <c r="A123" s="106"/>
      <c r="B123" s="58">
        <f>'[1]Finalister'!$B$13</f>
        <v>0</v>
      </c>
      <c r="C123" s="58">
        <f>'[1]Finalister'!$C$13</f>
      </c>
      <c r="D123" s="175">
        <f>'[1]Finalister'!$D$13</f>
      </c>
      <c r="E123" s="56">
        <f>'[1]Finalister'!$E$13</f>
      </c>
      <c r="F123" s="107"/>
      <c r="G123" s="34"/>
      <c r="H123" s="108"/>
    </row>
    <row r="124" spans="1:8" ht="12.75" hidden="1">
      <c r="A124" s="106" t="s">
        <v>27</v>
      </c>
      <c r="B124" s="58">
        <f>'[1]Finalister'!$B$24</f>
      </c>
      <c r="C124" s="58">
        <f>'[1]Finalister'!$C$24</f>
      </c>
      <c r="D124" s="175">
        <f>'[1]Finalister'!$D$24</f>
      </c>
      <c r="E124" s="56">
        <f>'[1]Finalister'!$E$24</f>
      </c>
      <c r="F124" s="107"/>
      <c r="G124" s="34">
        <f>SUM(F124:F125)</f>
        <v>0</v>
      </c>
      <c r="H124" s="108">
        <f>IF(OR(G124="",G124=0),"",IF(G124&gt;G122,20,IF(G124=G122,10,0)))</f>
      </c>
    </row>
    <row r="125" spans="1:8" ht="12.75" hidden="1">
      <c r="A125" s="41"/>
      <c r="B125" s="110">
        <f>'[1]Finalister'!$B$25</f>
        <v>0</v>
      </c>
      <c r="C125" s="110">
        <f>'[1]Finalister'!$C$25</f>
      </c>
      <c r="D125" s="176">
        <f>'[1]Finalister'!$D$25</f>
      </c>
      <c r="E125" s="113">
        <f>'[1]Finalister'!$E$25</f>
      </c>
      <c r="F125" s="111"/>
      <c r="G125" s="45"/>
      <c r="H125" s="112"/>
    </row>
    <row r="126" spans="1:8" ht="12.75" hidden="1">
      <c r="A126" s="106" t="s">
        <v>4</v>
      </c>
      <c r="B126" s="58">
        <f>'[1]Finalister'!$B$18</f>
      </c>
      <c r="C126" s="58">
        <f>'[1]Finalister'!$C$18</f>
      </c>
      <c r="D126" s="175">
        <f>'[1]Finalister'!$D$18</f>
      </c>
      <c r="E126" s="56">
        <f>'[1]Finalister'!$E$18</f>
      </c>
      <c r="F126" s="107"/>
      <c r="G126" s="34">
        <f>SUM(F126:F127)</f>
        <v>0</v>
      </c>
      <c r="H126" s="108">
        <f>IF(OR(G126="",G126=0),"",IF(G126&gt;G128,20,IF(G126=G128,10,0)))</f>
      </c>
    </row>
    <row r="127" spans="1:8" ht="12.75" hidden="1">
      <c r="A127" s="106"/>
      <c r="B127" s="58">
        <f>'[1]Finalister'!$B$19</f>
        <v>0</v>
      </c>
      <c r="C127" s="58">
        <f>'[1]Finalister'!$C$19</f>
      </c>
      <c r="D127" s="175">
        <f>'[1]Finalister'!$D$19</f>
      </c>
      <c r="E127" s="56">
        <f>'[1]Finalister'!$E$19</f>
      </c>
      <c r="F127" s="107"/>
      <c r="G127" s="34"/>
      <c r="H127" s="108"/>
    </row>
    <row r="128" spans="1:8" ht="12.75" hidden="1">
      <c r="A128" s="106" t="s">
        <v>28</v>
      </c>
      <c r="B128" s="58">
        <f>'[1]Finalister'!$B$6</f>
      </c>
      <c r="C128" s="58">
        <f>'[1]Finalister'!$C$6</f>
      </c>
      <c r="D128" s="175">
        <f>'[1]Finalister'!$D$6</f>
      </c>
      <c r="E128" s="56">
        <f>'[1]Finalister'!$E$6</f>
      </c>
      <c r="F128" s="107"/>
      <c r="G128" s="34">
        <f>SUM(F128:F129)</f>
        <v>0</v>
      </c>
      <c r="H128" s="108">
        <f>IF(OR(G128="",G128=0),"",IF(G128&gt;G126,20,IF(G128=G126,10,0)))</f>
      </c>
    </row>
    <row r="129" spans="1:8" ht="12.75" hidden="1">
      <c r="A129" s="41"/>
      <c r="B129" s="110">
        <f>'[1]Finalister'!$B$7</f>
        <v>0</v>
      </c>
      <c r="C129" s="110">
        <f>'[1]Finalister'!$C$7</f>
      </c>
      <c r="D129" s="176">
        <f>'[1]Finalister'!$D$7</f>
      </c>
      <c r="E129" s="113">
        <f>'[1]Finalister'!$E$7</f>
      </c>
      <c r="F129" s="111"/>
      <c r="G129" s="45"/>
      <c r="H129" s="112"/>
    </row>
    <row r="130" spans="6:8" ht="12.75">
      <c r="F130" s="56"/>
      <c r="G130" s="34"/>
      <c r="H130" s="56"/>
    </row>
    <row r="131" spans="6:8" ht="12.75">
      <c r="F131" s="56"/>
      <c r="G131" s="34"/>
      <c r="H131" s="56"/>
    </row>
    <row r="132" spans="1:2" ht="20.25">
      <c r="A132" s="98" t="s">
        <v>13</v>
      </c>
      <c r="B132" s="99"/>
    </row>
    <row r="133" spans="1:8" ht="12.75">
      <c r="A133" s="162" t="s">
        <v>5</v>
      </c>
      <c r="B133" s="163" t="s">
        <v>7</v>
      </c>
      <c r="C133" s="164" t="s">
        <v>8</v>
      </c>
      <c r="D133" s="171" t="s">
        <v>6</v>
      </c>
      <c r="E133" s="165" t="s">
        <v>16</v>
      </c>
      <c r="F133" s="165" t="s">
        <v>9</v>
      </c>
      <c r="G133" s="166" t="s">
        <v>15</v>
      </c>
      <c r="H133" s="167" t="s">
        <v>0</v>
      </c>
    </row>
    <row r="134" spans="1:8" ht="12.75">
      <c r="A134" s="148"/>
      <c r="B134" s="149" t="str">
        <f>B8</f>
        <v>Britt Kjær-Jørgensen</v>
      </c>
      <c r="C134" s="149" t="str">
        <f aca="true" t="shared" si="18" ref="C134:E135">C8</f>
        <v>Slagelse BC</v>
      </c>
      <c r="D134" s="172" t="str">
        <f t="shared" si="18"/>
        <v>201262-BRKJ</v>
      </c>
      <c r="E134" s="150">
        <f t="shared" si="18"/>
        <v>13</v>
      </c>
      <c r="F134" s="151">
        <v>168</v>
      </c>
      <c r="G134" s="152">
        <f>SUM(F134:F135)</f>
        <v>321</v>
      </c>
      <c r="H134" s="153">
        <f>IF(OR(G134="",G134=0),"",IF(G134&gt;G136,20,IF(G134=G136,10,0)))</f>
        <v>0</v>
      </c>
    </row>
    <row r="135" spans="1:8" ht="12.75">
      <c r="A135" s="106"/>
      <c r="B135" s="58" t="str">
        <f>B9</f>
        <v>Henrik Brogaard</v>
      </c>
      <c r="C135" s="58" t="str">
        <f t="shared" si="18"/>
        <v>Slagelse BC</v>
      </c>
      <c r="D135" s="173" t="str">
        <f t="shared" si="18"/>
        <v>260268-HEBR</v>
      </c>
      <c r="E135" s="56">
        <f t="shared" si="18"/>
        <v>13</v>
      </c>
      <c r="F135" s="107">
        <v>153</v>
      </c>
      <c r="G135" s="34"/>
      <c r="H135" s="108"/>
    </row>
    <row r="136" spans="1:9" ht="12.75">
      <c r="A136" s="106"/>
      <c r="B136" s="57" t="str">
        <f>B10</f>
        <v>Tove Lindberg</v>
      </c>
      <c r="C136" s="57" t="str">
        <f aca="true" t="shared" si="19" ref="C136:E137">C10</f>
        <v>Suså BC</v>
      </c>
      <c r="D136" s="173" t="str">
        <f t="shared" si="19"/>
        <v>270660-TOLI</v>
      </c>
      <c r="E136" s="56">
        <f t="shared" si="19"/>
        <v>1</v>
      </c>
      <c r="F136" s="107">
        <v>166</v>
      </c>
      <c r="G136" s="34">
        <f>SUM(F136:F137)</f>
        <v>383</v>
      </c>
      <c r="H136" s="108">
        <f>IF(OR(G136="",G136=0),"",IF(G136&gt;G134,20,IF(G136=G134,10,0)))</f>
        <v>20</v>
      </c>
      <c r="I136" s="58"/>
    </row>
    <row r="137" spans="1:9" ht="12.75">
      <c r="A137" s="109"/>
      <c r="B137" s="161" t="str">
        <f>B11</f>
        <v>Claus Petersen</v>
      </c>
      <c r="C137" s="161" t="str">
        <f t="shared" si="19"/>
        <v>Suså BC</v>
      </c>
      <c r="D137" s="174" t="str">
        <f t="shared" si="19"/>
        <v>100754-TOPE</v>
      </c>
      <c r="E137" s="113">
        <f t="shared" si="19"/>
        <v>1</v>
      </c>
      <c r="F137" s="111">
        <v>217</v>
      </c>
      <c r="G137" s="45"/>
      <c r="H137" s="112"/>
      <c r="I137" s="58"/>
    </row>
    <row r="138" spans="1:9" ht="12.75">
      <c r="A138" s="148"/>
      <c r="B138" s="149" t="str">
        <f>B14</f>
        <v>Lene Tuemose</v>
      </c>
      <c r="C138" s="149" t="str">
        <f aca="true" t="shared" si="20" ref="C138:E139">C14</f>
        <v>Ravnsborg  </v>
      </c>
      <c r="D138" s="172" t="str">
        <f t="shared" si="20"/>
        <v>240563-LETU</v>
      </c>
      <c r="E138" s="150">
        <f t="shared" si="20"/>
        <v>10</v>
      </c>
      <c r="F138" s="151">
        <v>179</v>
      </c>
      <c r="G138" s="152">
        <f>SUM(F138:F139)</f>
        <v>367</v>
      </c>
      <c r="H138" s="153">
        <f>IF(OR(G138="",G138=0),"",IF(G138&gt;G140,20,IF(G138=G140,10,0)))</f>
        <v>20</v>
      </c>
      <c r="I138" s="58"/>
    </row>
    <row r="139" spans="1:9" ht="12.75">
      <c r="A139" s="106"/>
      <c r="B139" s="58" t="str">
        <f>B15</f>
        <v>René Lomholt</v>
      </c>
      <c r="C139" s="58" t="str">
        <f t="shared" si="20"/>
        <v>Ravnsborg  </v>
      </c>
      <c r="D139" s="173" t="str">
        <f t="shared" si="20"/>
        <v>101260-RELO</v>
      </c>
      <c r="E139" s="56">
        <f t="shared" si="20"/>
        <v>10</v>
      </c>
      <c r="F139" s="107">
        <v>188</v>
      </c>
      <c r="G139" s="34"/>
      <c r="H139" s="108"/>
      <c r="I139" s="58"/>
    </row>
    <row r="140" spans="1:9" ht="12.75">
      <c r="A140" s="106"/>
      <c r="B140" s="57" t="str">
        <f>B12</f>
        <v>Iben Bardino</v>
      </c>
      <c r="C140" s="57" t="str">
        <f aca="true" t="shared" si="21" ref="C140:E141">C12</f>
        <v>Ravnsborg  </v>
      </c>
      <c r="D140" s="173" t="str">
        <f t="shared" si="21"/>
        <v>090972-IBBA</v>
      </c>
      <c r="E140" s="56">
        <f t="shared" si="21"/>
        <v>17</v>
      </c>
      <c r="F140" s="107">
        <v>154</v>
      </c>
      <c r="G140" s="34">
        <f>SUM(F140:F141)</f>
        <v>355</v>
      </c>
      <c r="H140" s="108">
        <f>IF(OR(G140="",G140=0),"",IF(G140&gt;G138,20,IF(G140=G138,10,0)))</f>
        <v>0</v>
      </c>
      <c r="I140" s="58"/>
    </row>
    <row r="141" spans="1:9" ht="12.75">
      <c r="A141" s="109"/>
      <c r="B141" s="161" t="str">
        <f>B13</f>
        <v>Morten Schou</v>
      </c>
      <c r="C141" s="161" t="str">
        <f t="shared" si="21"/>
        <v>Suså BC</v>
      </c>
      <c r="D141" s="174" t="str">
        <f t="shared" si="21"/>
        <v>060885-MOSC</v>
      </c>
      <c r="E141" s="113">
        <f t="shared" si="21"/>
        <v>17</v>
      </c>
      <c r="F141" s="111">
        <v>201</v>
      </c>
      <c r="G141" s="45"/>
      <c r="H141" s="112"/>
      <c r="I141" s="58"/>
    </row>
    <row r="142" spans="1:9" ht="12.75">
      <c r="A142" s="148"/>
      <c r="B142" s="149" t="str">
        <f>B6</f>
        <v>Katja Iwanouw Simonsen</v>
      </c>
      <c r="C142" s="149" t="str">
        <f aca="true" t="shared" si="22" ref="C142:E143">C6</f>
        <v>Ravnsborg  </v>
      </c>
      <c r="D142" s="172" t="str">
        <f t="shared" si="22"/>
        <v>291279-KASI</v>
      </c>
      <c r="E142" s="150">
        <f t="shared" si="22"/>
        <v>14</v>
      </c>
      <c r="F142" s="151">
        <v>148</v>
      </c>
      <c r="G142" s="152">
        <f>SUM(F142:F143)</f>
        <v>360</v>
      </c>
      <c r="H142" s="153">
        <f>IF(OR(G142="",G142=0),"",IF(G142&gt;G144,20,IF(G142=G144,10,0)))</f>
        <v>0</v>
      </c>
      <c r="I142" s="58"/>
    </row>
    <row r="143" spans="1:9" ht="12.75">
      <c r="A143" s="106"/>
      <c r="B143" s="58" t="str">
        <f>B7</f>
        <v>Christian Nagel</v>
      </c>
      <c r="C143" s="58" t="str">
        <f t="shared" si="22"/>
        <v>Ravnsborg  </v>
      </c>
      <c r="D143" s="173" t="str">
        <f t="shared" si="22"/>
        <v>080870-CHNA</v>
      </c>
      <c r="E143" s="56">
        <f t="shared" si="22"/>
        <v>14</v>
      </c>
      <c r="F143" s="107">
        <v>212</v>
      </c>
      <c r="G143" s="34"/>
      <c r="H143" s="108"/>
      <c r="I143" s="58"/>
    </row>
    <row r="144" spans="1:9" ht="12.75">
      <c r="A144" s="106"/>
      <c r="B144" s="57" t="str">
        <f aca="true" t="shared" si="23" ref="B144:E161">B16</f>
        <v>Elsebeth Breusch</v>
      </c>
      <c r="C144" s="57" t="str">
        <f t="shared" si="23"/>
        <v>FBK 2000</v>
      </c>
      <c r="D144" s="173" t="str">
        <f t="shared" si="23"/>
        <v>160260-ELBR</v>
      </c>
      <c r="E144" s="56">
        <f t="shared" si="23"/>
        <v>41</v>
      </c>
      <c r="F144" s="107">
        <v>170</v>
      </c>
      <c r="G144" s="34">
        <f>SUM(F144:F145)</f>
        <v>367</v>
      </c>
      <c r="H144" s="108">
        <f>IF(OR(G144="",G144=0),"",IF(G144&gt;G142,20,IF(G144=G142,10,0)))</f>
        <v>20</v>
      </c>
      <c r="I144" s="58"/>
    </row>
    <row r="145" spans="1:9" ht="12.75">
      <c r="A145" s="109"/>
      <c r="B145" s="161" t="str">
        <f t="shared" si="23"/>
        <v>Bo Jarlstrøm</v>
      </c>
      <c r="C145" s="161" t="str">
        <f t="shared" si="23"/>
        <v>Ravnsborg  </v>
      </c>
      <c r="D145" s="174" t="str">
        <f t="shared" si="23"/>
        <v>280469-BOJA</v>
      </c>
      <c r="E145" s="113">
        <f t="shared" si="23"/>
        <v>41</v>
      </c>
      <c r="F145" s="111">
        <v>197</v>
      </c>
      <c r="G145" s="45"/>
      <c r="H145" s="112"/>
      <c r="I145" s="58"/>
    </row>
    <row r="146" spans="1:9" ht="12.75" hidden="1">
      <c r="A146" s="106" t="s">
        <v>1</v>
      </c>
      <c r="B146" s="57">
        <f t="shared" si="23"/>
        <v>0</v>
      </c>
      <c r="C146" s="57">
        <f t="shared" si="23"/>
        <v>0</v>
      </c>
      <c r="D146" s="173">
        <f t="shared" si="23"/>
        <v>0</v>
      </c>
      <c r="E146" s="56">
        <f t="shared" si="23"/>
        <v>0</v>
      </c>
      <c r="F146" s="107"/>
      <c r="G146" s="34">
        <f>SUM(F146:F147)</f>
        <v>0</v>
      </c>
      <c r="H146" s="108">
        <f>IF(OR(G146="",G146=0),"",IF(G146&gt;G148,20,IF(G146=G148,10,0)))</f>
      </c>
      <c r="I146" s="58"/>
    </row>
    <row r="147" spans="1:9" ht="12.75" hidden="1">
      <c r="A147" s="106"/>
      <c r="B147" s="57">
        <f t="shared" si="23"/>
        <v>0</v>
      </c>
      <c r="C147" s="57">
        <f t="shared" si="23"/>
        <v>0</v>
      </c>
      <c r="D147" s="173">
        <f t="shared" si="23"/>
        <v>0</v>
      </c>
      <c r="E147" s="56">
        <f t="shared" si="23"/>
        <v>0</v>
      </c>
      <c r="F147" s="107"/>
      <c r="G147" s="34"/>
      <c r="H147" s="108"/>
      <c r="I147" s="58"/>
    </row>
    <row r="148" spans="1:9" ht="12.75" hidden="1">
      <c r="A148" s="106" t="s">
        <v>25</v>
      </c>
      <c r="B148" s="57">
        <f t="shared" si="23"/>
        <v>0</v>
      </c>
      <c r="C148" s="57">
        <f t="shared" si="23"/>
        <v>0</v>
      </c>
      <c r="D148" s="173">
        <f t="shared" si="23"/>
        <v>0</v>
      </c>
      <c r="E148" s="56">
        <f t="shared" si="23"/>
        <v>0</v>
      </c>
      <c r="F148" s="107"/>
      <c r="G148" s="34">
        <f>SUM(F148:F149)</f>
        <v>0</v>
      </c>
      <c r="H148" s="108">
        <f>IF(OR(G148="",G148=0),"",IF(G148&gt;G146,20,IF(G148=G146,10,0)))</f>
      </c>
      <c r="I148" s="58"/>
    </row>
    <row r="149" spans="1:9" ht="12.75" hidden="1">
      <c r="A149" s="41"/>
      <c r="B149" s="57">
        <f t="shared" si="23"/>
        <v>0</v>
      </c>
      <c r="C149" s="57">
        <f t="shared" si="23"/>
        <v>0</v>
      </c>
      <c r="D149" s="173">
        <f t="shared" si="23"/>
        <v>0</v>
      </c>
      <c r="E149" s="56">
        <f t="shared" si="23"/>
        <v>0</v>
      </c>
      <c r="F149" s="111"/>
      <c r="G149" s="45"/>
      <c r="H149" s="112"/>
      <c r="I149" s="58"/>
    </row>
    <row r="150" spans="1:9" ht="12.75" hidden="1">
      <c r="A150" s="106" t="s">
        <v>2</v>
      </c>
      <c r="B150" s="57">
        <f t="shared" si="23"/>
        <v>0</v>
      </c>
      <c r="C150" s="57">
        <f t="shared" si="23"/>
        <v>0</v>
      </c>
      <c r="D150" s="173">
        <f t="shared" si="23"/>
        <v>0</v>
      </c>
      <c r="E150" s="56">
        <f t="shared" si="23"/>
        <v>0</v>
      </c>
      <c r="F150" s="107"/>
      <c r="G150" s="34">
        <f>SUM(F150:F151)</f>
        <v>0</v>
      </c>
      <c r="H150" s="108">
        <f>IF(OR(G150="",G150=0),"",IF(G150&gt;G152,20,IF(G150=G152,10,0)))</f>
      </c>
      <c r="I150" s="58"/>
    </row>
    <row r="151" spans="1:9" ht="12.75" hidden="1">
      <c r="A151" s="106"/>
      <c r="B151" s="57">
        <f t="shared" si="23"/>
        <v>0</v>
      </c>
      <c r="C151" s="57">
        <f t="shared" si="23"/>
        <v>0</v>
      </c>
      <c r="D151" s="173">
        <f t="shared" si="23"/>
        <v>0</v>
      </c>
      <c r="E151" s="56">
        <f t="shared" si="23"/>
        <v>0</v>
      </c>
      <c r="F151" s="107"/>
      <c r="G151" s="34"/>
      <c r="H151" s="108"/>
      <c r="I151" s="58"/>
    </row>
    <row r="152" spans="1:9" ht="12.75" hidden="1">
      <c r="A152" s="106" t="s">
        <v>26</v>
      </c>
      <c r="B152" s="57">
        <f t="shared" si="23"/>
        <v>0</v>
      </c>
      <c r="C152" s="57">
        <f t="shared" si="23"/>
        <v>0</v>
      </c>
      <c r="D152" s="173">
        <f t="shared" si="23"/>
        <v>0</v>
      </c>
      <c r="E152" s="56">
        <f t="shared" si="23"/>
        <v>0</v>
      </c>
      <c r="F152" s="107"/>
      <c r="G152" s="34">
        <f>SUM(F152:F153)</f>
        <v>0</v>
      </c>
      <c r="H152" s="108">
        <f>IF(OR(G152="",G152=0),"",IF(G152&gt;G150,20,IF(G152=G150,10,0)))</f>
      </c>
      <c r="I152" s="58"/>
    </row>
    <row r="153" spans="1:9" ht="12.75" hidden="1">
      <c r="A153" s="41"/>
      <c r="B153" s="57">
        <f t="shared" si="23"/>
        <v>0</v>
      </c>
      <c r="C153" s="57">
        <f t="shared" si="23"/>
        <v>0</v>
      </c>
      <c r="D153" s="173">
        <f t="shared" si="23"/>
        <v>0</v>
      </c>
      <c r="E153" s="56">
        <f t="shared" si="23"/>
        <v>0</v>
      </c>
      <c r="F153" s="111"/>
      <c r="G153" s="45"/>
      <c r="H153" s="112"/>
      <c r="I153" s="58"/>
    </row>
    <row r="154" spans="1:9" ht="12.75" hidden="1">
      <c r="A154" s="106" t="s">
        <v>3</v>
      </c>
      <c r="B154" s="57">
        <f t="shared" si="23"/>
        <v>2</v>
      </c>
      <c r="C154" s="57" t="str">
        <f t="shared" si="23"/>
        <v>bonus</v>
      </c>
      <c r="D154" s="173">
        <f t="shared" si="23"/>
        <v>3</v>
      </c>
      <c r="E154" s="56" t="str">
        <f t="shared" si="23"/>
        <v>bonus</v>
      </c>
      <c r="F154" s="107"/>
      <c r="G154" s="34">
        <f>SUM(F154:F155)</f>
        <v>0</v>
      </c>
      <c r="H154" s="108">
        <f>IF(OR(G154="",G154=0),"",IF(G154&gt;G156,20,IF(G154=G156,10,0)))</f>
      </c>
      <c r="I154" s="58"/>
    </row>
    <row r="155" spans="1:9" ht="12.75" hidden="1">
      <c r="A155" s="106"/>
      <c r="B155" s="57">
        <f t="shared" si="23"/>
        <v>188</v>
      </c>
      <c r="C155" s="57">
        <f t="shared" si="23"/>
        <v>0</v>
      </c>
      <c r="D155" s="173">
        <f t="shared" si="23"/>
        <v>174</v>
      </c>
      <c r="E155" s="56">
        <f t="shared" si="23"/>
        <v>0</v>
      </c>
      <c r="F155" s="107"/>
      <c r="G155" s="34"/>
      <c r="H155" s="108"/>
      <c r="I155" s="58"/>
    </row>
    <row r="156" spans="1:9" ht="12.75" hidden="1">
      <c r="A156" s="106" t="s">
        <v>27</v>
      </c>
      <c r="B156" s="57">
        <f t="shared" si="23"/>
        <v>202</v>
      </c>
      <c r="C156" s="57">
        <f t="shared" si="23"/>
        <v>0</v>
      </c>
      <c r="D156" s="173">
        <f t="shared" si="23"/>
        <v>188</v>
      </c>
      <c r="E156" s="56">
        <f t="shared" si="23"/>
        <v>0</v>
      </c>
      <c r="F156" s="107"/>
      <c r="G156" s="34">
        <f>SUM(F156:F157)</f>
        <v>0</v>
      </c>
      <c r="H156" s="108">
        <f>IF(OR(G156="",G156=0),"",IF(G156&gt;G154,20,IF(G156=G154,10,0)))</f>
      </c>
      <c r="I156" s="58"/>
    </row>
    <row r="157" spans="1:9" ht="12.75" hidden="1">
      <c r="A157" s="41"/>
      <c r="B157" s="57">
        <f t="shared" si="23"/>
        <v>226</v>
      </c>
      <c r="C157" s="57">
        <f t="shared" si="23"/>
        <v>20</v>
      </c>
      <c r="D157" s="173">
        <f t="shared" si="23"/>
        <v>225</v>
      </c>
      <c r="E157" s="56">
        <f t="shared" si="23"/>
        <v>20</v>
      </c>
      <c r="F157" s="111"/>
      <c r="G157" s="45"/>
      <c r="H157" s="112"/>
      <c r="I157" s="58"/>
    </row>
    <row r="158" spans="1:9" ht="12.75" hidden="1">
      <c r="A158" s="106" t="s">
        <v>4</v>
      </c>
      <c r="B158" s="57">
        <f t="shared" si="23"/>
        <v>225</v>
      </c>
      <c r="C158" s="57">
        <f t="shared" si="23"/>
        <v>0</v>
      </c>
      <c r="D158" s="173">
        <f t="shared" si="23"/>
        <v>238</v>
      </c>
      <c r="E158" s="56">
        <f t="shared" si="23"/>
        <v>0</v>
      </c>
      <c r="F158" s="107"/>
      <c r="G158" s="34">
        <f>SUM(F158:F159)</f>
        <v>0</v>
      </c>
      <c r="H158" s="108">
        <f>IF(OR(G158="",G158=0),"",IF(G158&gt;G160,20,IF(G158=G160,10,0)))</f>
      </c>
      <c r="I158" s="58"/>
    </row>
    <row r="159" spans="1:9" ht="12.75" hidden="1">
      <c r="A159" s="106"/>
      <c r="B159" s="57">
        <f t="shared" si="23"/>
        <v>174</v>
      </c>
      <c r="C159" s="57">
        <f t="shared" si="23"/>
        <v>0</v>
      </c>
      <c r="D159" s="173">
        <f t="shared" si="23"/>
        <v>168</v>
      </c>
      <c r="E159" s="56">
        <f t="shared" si="23"/>
        <v>0</v>
      </c>
      <c r="F159" s="107"/>
      <c r="G159" s="34"/>
      <c r="H159" s="108"/>
      <c r="I159" s="58"/>
    </row>
    <row r="160" spans="1:9" ht="12.75" hidden="1">
      <c r="A160" s="106" t="s">
        <v>28</v>
      </c>
      <c r="B160" s="57">
        <f t="shared" si="23"/>
        <v>196</v>
      </c>
      <c r="C160" s="57">
        <f t="shared" si="23"/>
        <v>0</v>
      </c>
      <c r="D160" s="173">
        <f t="shared" si="23"/>
        <v>201</v>
      </c>
      <c r="E160" s="56">
        <f t="shared" si="23"/>
        <v>0</v>
      </c>
      <c r="F160" s="107"/>
      <c r="G160" s="34">
        <f>SUM(F160:F161)</f>
        <v>0</v>
      </c>
      <c r="H160" s="108">
        <f>IF(OR(G160="",G160=0),"",IF(G160&gt;G158,20,IF(G160=G158,10,0)))</f>
      </c>
      <c r="I160" s="58"/>
    </row>
    <row r="161" spans="1:9" ht="12.75" hidden="1">
      <c r="A161" s="41"/>
      <c r="B161" s="57">
        <f t="shared" si="23"/>
        <v>189</v>
      </c>
      <c r="C161" s="57">
        <f t="shared" si="23"/>
        <v>20</v>
      </c>
      <c r="D161" s="173">
        <f t="shared" si="23"/>
        <v>217</v>
      </c>
      <c r="E161" s="56">
        <f t="shared" si="23"/>
        <v>20</v>
      </c>
      <c r="F161" s="111"/>
      <c r="G161" s="45"/>
      <c r="H161" s="112"/>
      <c r="I161" s="58"/>
    </row>
    <row r="162" spans="1:9" ht="12.75">
      <c r="A162" s="56"/>
      <c r="B162" s="58"/>
      <c r="C162" s="58"/>
      <c r="D162" s="175"/>
      <c r="E162" s="56"/>
      <c r="F162" s="107"/>
      <c r="G162" s="34"/>
      <c r="H162" s="56"/>
      <c r="I162" s="58"/>
    </row>
    <row r="163" spans="1:9" ht="12.75">
      <c r="A163" s="56"/>
      <c r="B163" s="58"/>
      <c r="C163" s="58"/>
      <c r="D163" s="175"/>
      <c r="E163" s="56"/>
      <c r="F163" s="107"/>
      <c r="G163" s="34"/>
      <c r="H163" s="56"/>
      <c r="I163" s="58"/>
    </row>
    <row r="164" spans="6:8" ht="12.75">
      <c r="F164" s="56"/>
      <c r="G164" s="34"/>
      <c r="H164" s="56"/>
    </row>
    <row r="165" spans="6:8" ht="12.75">
      <c r="F165" s="56"/>
      <c r="G165" s="34"/>
      <c r="H165" s="56"/>
    </row>
    <row r="166" spans="6:8" ht="12.75">
      <c r="F166" s="56"/>
      <c r="G166" s="34"/>
      <c r="H166" s="56"/>
    </row>
    <row r="167" spans="6:8" ht="12.75">
      <c r="F167" s="56"/>
      <c r="G167" s="34"/>
      <c r="H167" s="56"/>
    </row>
    <row r="168" spans="6:8" ht="12.75">
      <c r="F168" s="56"/>
      <c r="G168" s="34"/>
      <c r="H168" s="56"/>
    </row>
    <row r="169" spans="6:8" ht="12.75">
      <c r="F169" s="56"/>
      <c r="G169" s="34"/>
      <c r="H169" s="56"/>
    </row>
    <row r="170" spans="6:8" ht="12.75">
      <c r="F170" s="56"/>
      <c r="G170" s="34"/>
      <c r="H170" s="56"/>
    </row>
    <row r="171" spans="6:8" ht="12.75">
      <c r="F171" s="56"/>
      <c r="G171" s="34"/>
      <c r="H171" s="56"/>
    </row>
    <row r="172" spans="6:8" ht="12.75">
      <c r="F172" s="56"/>
      <c r="G172" s="34"/>
      <c r="H172" s="56"/>
    </row>
    <row r="173" spans="6:8" ht="12.75">
      <c r="F173" s="56"/>
      <c r="G173" s="34"/>
      <c r="H173" s="56"/>
    </row>
    <row r="174" spans="6:8" ht="12.75">
      <c r="F174" s="56"/>
      <c r="G174" s="34"/>
      <c r="H174" s="56"/>
    </row>
    <row r="175" spans="6:8" ht="12.75">
      <c r="F175" s="56"/>
      <c r="G175" s="34"/>
      <c r="H175" s="56"/>
    </row>
    <row r="176" spans="6:8" ht="12.75">
      <c r="F176" s="56"/>
      <c r="G176" s="34"/>
      <c r="H176" s="56"/>
    </row>
    <row r="177" spans="6:8" ht="12.75">
      <c r="F177" s="56"/>
      <c r="G177" s="34"/>
      <c r="H177" s="56"/>
    </row>
    <row r="178" spans="6:8" ht="12.75">
      <c r="F178" s="56"/>
      <c r="G178" s="34"/>
      <c r="H178" s="56"/>
    </row>
    <row r="179" spans="6:8" ht="12.75">
      <c r="F179" s="56"/>
      <c r="G179" s="34"/>
      <c r="H179" s="56"/>
    </row>
    <row r="180" spans="6:8" ht="12.75">
      <c r="F180" s="56"/>
      <c r="G180" s="34"/>
      <c r="H180" s="56"/>
    </row>
    <row r="181" spans="6:8" ht="12.75">
      <c r="F181" s="56"/>
      <c r="G181" s="34"/>
      <c r="H181" s="56"/>
    </row>
    <row r="182" spans="6:8" ht="12.75">
      <c r="F182" s="56"/>
      <c r="G182" s="34"/>
      <c r="H182" s="56"/>
    </row>
    <row r="183" spans="6:8" ht="12.75">
      <c r="F183" s="56"/>
      <c r="G183" s="34"/>
      <c r="H183" s="56"/>
    </row>
    <row r="184" spans="6:8" ht="12.75">
      <c r="F184" s="56"/>
      <c r="G184" s="34"/>
      <c r="H184" s="56"/>
    </row>
    <row r="185" spans="6:8" ht="12.75">
      <c r="F185" s="56"/>
      <c r="G185" s="34"/>
      <c r="H185" s="56"/>
    </row>
    <row r="186" spans="6:8" ht="12.75">
      <c r="F186" s="56"/>
      <c r="G186" s="34"/>
      <c r="H186" s="56"/>
    </row>
    <row r="187" spans="6:8" ht="12.75">
      <c r="F187" s="56"/>
      <c r="G187" s="34"/>
      <c r="H187" s="56"/>
    </row>
    <row r="188" spans="6:8" ht="12.75">
      <c r="F188" s="56"/>
      <c r="G188" s="34"/>
      <c r="H188" s="56"/>
    </row>
    <row r="189" spans="6:8" ht="12.75">
      <c r="F189" s="56"/>
      <c r="G189" s="34"/>
      <c r="H189" s="56"/>
    </row>
    <row r="190" spans="6:8" ht="12.75">
      <c r="F190" s="56"/>
      <c r="G190" s="34"/>
      <c r="H190" s="56"/>
    </row>
    <row r="191" spans="6:8" ht="12.75">
      <c r="F191" s="56"/>
      <c r="G191" s="34"/>
      <c r="H191" s="56"/>
    </row>
    <row r="192" spans="6:8" ht="12.75">
      <c r="F192" s="56"/>
      <c r="G192" s="34"/>
      <c r="H192" s="56"/>
    </row>
    <row r="193" spans="6:8" ht="12.75">
      <c r="F193" s="56"/>
      <c r="G193" s="34"/>
      <c r="H193" s="56"/>
    </row>
    <row r="194" spans="6:8" ht="12.75">
      <c r="F194" s="56"/>
      <c r="G194" s="34"/>
      <c r="H194" s="56"/>
    </row>
    <row r="195" spans="6:8" ht="12.75">
      <c r="F195" s="56"/>
      <c r="G195" s="34"/>
      <c r="H195" s="56"/>
    </row>
    <row r="196" spans="6:8" ht="12.75">
      <c r="F196" s="56"/>
      <c r="G196" s="34"/>
      <c r="H196" s="56"/>
    </row>
    <row r="197" spans="6:8" ht="12.75">
      <c r="F197" s="56"/>
      <c r="G197" s="34"/>
      <c r="H197" s="56"/>
    </row>
    <row r="198" spans="6:8" ht="12.75">
      <c r="F198" s="56"/>
      <c r="G198" s="34"/>
      <c r="H198" s="56"/>
    </row>
    <row r="199" spans="6:8" ht="12.75">
      <c r="F199" s="56"/>
      <c r="G199" s="34"/>
      <c r="H199" s="56"/>
    </row>
    <row r="200" spans="6:8" ht="12.75">
      <c r="F200" s="56"/>
      <c r="G200" s="34"/>
      <c r="H200" s="56"/>
    </row>
    <row r="201" spans="6:8" ht="12.75">
      <c r="F201" s="56"/>
      <c r="G201" s="34"/>
      <c r="H201" s="56"/>
    </row>
    <row r="202" spans="6:8" ht="12.75">
      <c r="F202" s="56"/>
      <c r="G202" s="34"/>
      <c r="H202" s="56"/>
    </row>
    <row r="203" spans="6:8" ht="12.75">
      <c r="F203" s="56"/>
      <c r="G203" s="34"/>
      <c r="H203" s="56"/>
    </row>
    <row r="204" spans="6:8" ht="12.75">
      <c r="F204" s="56"/>
      <c r="G204" s="34"/>
      <c r="H204" s="56"/>
    </row>
    <row r="205" spans="6:8" ht="12.75">
      <c r="F205" s="56"/>
      <c r="G205" s="34"/>
      <c r="H205" s="56"/>
    </row>
    <row r="206" spans="6:8" ht="12.75">
      <c r="F206" s="56"/>
      <c r="G206" s="34"/>
      <c r="H206" s="56"/>
    </row>
    <row r="207" spans="6:8" ht="12.75">
      <c r="F207" s="56"/>
      <c r="G207" s="34"/>
      <c r="H207" s="56"/>
    </row>
    <row r="208" spans="6:8" ht="12.75">
      <c r="F208" s="56"/>
      <c r="G208" s="34"/>
      <c r="H208" s="56"/>
    </row>
    <row r="209" spans="6:8" ht="12.75">
      <c r="F209" s="56"/>
      <c r="G209" s="34"/>
      <c r="H209" s="56"/>
    </row>
    <row r="210" spans="6:8" ht="12.75">
      <c r="F210" s="56"/>
      <c r="G210" s="34"/>
      <c r="H210" s="56"/>
    </row>
    <row r="211" spans="6:8" ht="12.75">
      <c r="F211" s="56"/>
      <c r="G211" s="34"/>
      <c r="H211" s="56"/>
    </row>
    <row r="212" spans="6:8" ht="12.75">
      <c r="F212" s="56"/>
      <c r="G212" s="34"/>
      <c r="H212" s="56"/>
    </row>
    <row r="213" spans="6:8" ht="12.75">
      <c r="F213" s="56"/>
      <c r="G213" s="34"/>
      <c r="H213" s="56"/>
    </row>
    <row r="214" spans="6:8" ht="12.75">
      <c r="F214" s="56"/>
      <c r="G214" s="34"/>
      <c r="H214" s="56"/>
    </row>
    <row r="215" spans="6:8" ht="12.75">
      <c r="F215" s="56"/>
      <c r="G215" s="34"/>
      <c r="H215" s="56"/>
    </row>
    <row r="216" spans="6:8" ht="12.75">
      <c r="F216" s="56"/>
      <c r="G216" s="34"/>
      <c r="H216" s="56"/>
    </row>
    <row r="217" spans="6:8" ht="12.75">
      <c r="F217" s="56"/>
      <c r="G217" s="34"/>
      <c r="H217" s="56"/>
    </row>
    <row r="218" spans="6:8" ht="12.75">
      <c r="F218" s="56"/>
      <c r="G218" s="34"/>
      <c r="H218" s="56"/>
    </row>
    <row r="219" spans="6:8" ht="12.75">
      <c r="F219" s="56"/>
      <c r="G219" s="34"/>
      <c r="H219" s="56"/>
    </row>
    <row r="220" spans="6:8" ht="12.75">
      <c r="F220" s="56"/>
      <c r="G220" s="34"/>
      <c r="H220" s="56"/>
    </row>
    <row r="221" spans="6:8" ht="12.75">
      <c r="F221" s="56"/>
      <c r="G221" s="34"/>
      <c r="H221" s="56"/>
    </row>
    <row r="222" spans="6:8" ht="12.75">
      <c r="F222" s="56"/>
      <c r="G222" s="34"/>
      <c r="H222" s="56"/>
    </row>
    <row r="223" spans="6:8" ht="12.75">
      <c r="F223" s="56"/>
      <c r="G223" s="34"/>
      <c r="H223" s="56"/>
    </row>
    <row r="224" spans="6:8" ht="12.75">
      <c r="F224" s="56"/>
      <c r="G224" s="34"/>
      <c r="H224" s="56"/>
    </row>
    <row r="225" spans="6:8" ht="12.75">
      <c r="F225" s="56"/>
      <c r="G225" s="34"/>
      <c r="H225" s="56"/>
    </row>
    <row r="226" spans="6:8" ht="12.75">
      <c r="F226" s="56"/>
      <c r="G226" s="34"/>
      <c r="H226" s="56"/>
    </row>
    <row r="227" spans="6:8" ht="12.75">
      <c r="F227" s="56"/>
      <c r="G227" s="34"/>
      <c r="H227" s="56"/>
    </row>
    <row r="228" spans="6:8" ht="12.75">
      <c r="F228" s="56"/>
      <c r="G228" s="34"/>
      <c r="H228" s="56"/>
    </row>
    <row r="229" spans="6:8" ht="12.75">
      <c r="F229" s="56"/>
      <c r="G229" s="34"/>
      <c r="H229" s="56"/>
    </row>
    <row r="230" spans="6:8" ht="12.75">
      <c r="F230" s="56"/>
      <c r="G230" s="34"/>
      <c r="H230" s="56"/>
    </row>
    <row r="231" spans="6:8" ht="12.75">
      <c r="F231" s="56"/>
      <c r="G231" s="34"/>
      <c r="H231" s="56"/>
    </row>
    <row r="232" spans="6:8" ht="12.75">
      <c r="F232" s="56"/>
      <c r="G232" s="34"/>
      <c r="H232" s="56"/>
    </row>
    <row r="233" spans="6:8" ht="12.75">
      <c r="F233" s="56"/>
      <c r="G233" s="34"/>
      <c r="H233" s="56"/>
    </row>
    <row r="234" spans="6:8" ht="12.75">
      <c r="F234" s="56"/>
      <c r="G234" s="34"/>
      <c r="H234" s="56"/>
    </row>
    <row r="235" spans="6:8" ht="12.75">
      <c r="F235" s="56"/>
      <c r="G235" s="34"/>
      <c r="H235" s="56"/>
    </row>
    <row r="236" spans="6:8" ht="12.75">
      <c r="F236" s="56"/>
      <c r="G236" s="34"/>
      <c r="H236" s="56"/>
    </row>
    <row r="237" spans="6:8" ht="12.75">
      <c r="F237" s="56"/>
      <c r="G237" s="34"/>
      <c r="H237" s="56"/>
    </row>
    <row r="238" spans="6:8" ht="12.75">
      <c r="F238" s="56"/>
      <c r="G238" s="34"/>
      <c r="H238" s="56"/>
    </row>
    <row r="239" spans="6:8" ht="12.75">
      <c r="F239" s="56"/>
      <c r="G239" s="34"/>
      <c r="H239" s="56"/>
    </row>
    <row r="240" spans="6:8" ht="12.75">
      <c r="F240" s="56"/>
      <c r="G240" s="34"/>
      <c r="H240" s="56"/>
    </row>
    <row r="241" spans="6:8" ht="12.75">
      <c r="F241" s="56"/>
      <c r="G241" s="34"/>
      <c r="H241" s="56"/>
    </row>
    <row r="242" spans="6:8" ht="12.75">
      <c r="F242" s="56"/>
      <c r="G242" s="34"/>
      <c r="H242" s="56"/>
    </row>
    <row r="243" spans="6:8" ht="12.75">
      <c r="F243" s="56"/>
      <c r="G243" s="34"/>
      <c r="H243" s="56"/>
    </row>
    <row r="244" spans="6:8" ht="12.75">
      <c r="F244" s="56"/>
      <c r="G244" s="34"/>
      <c r="H244" s="56"/>
    </row>
    <row r="245" spans="6:8" ht="12.75">
      <c r="F245" s="56"/>
      <c r="G245" s="34"/>
      <c r="H245" s="56"/>
    </row>
    <row r="246" spans="6:8" ht="12.75">
      <c r="F246" s="56"/>
      <c r="G246" s="34"/>
      <c r="H246" s="56"/>
    </row>
    <row r="247" spans="6:8" ht="12.75">
      <c r="F247" s="56"/>
      <c r="G247" s="34"/>
      <c r="H247" s="56"/>
    </row>
    <row r="248" spans="6:8" ht="12.75">
      <c r="F248" s="56"/>
      <c r="G248" s="34"/>
      <c r="H248" s="56"/>
    </row>
    <row r="249" spans="6:8" ht="12.75">
      <c r="F249" s="56"/>
      <c r="G249" s="34"/>
      <c r="H249" s="56"/>
    </row>
    <row r="250" spans="6:8" ht="12.75">
      <c r="F250" s="56"/>
      <c r="G250" s="34"/>
      <c r="H250" s="56"/>
    </row>
    <row r="251" spans="6:8" ht="12.75">
      <c r="F251" s="56"/>
      <c r="G251" s="34"/>
      <c r="H251" s="56"/>
    </row>
    <row r="252" spans="6:8" ht="12.75">
      <c r="F252" s="56"/>
      <c r="G252" s="34"/>
      <c r="H252" s="56"/>
    </row>
    <row r="253" spans="6:8" ht="12.75">
      <c r="F253" s="56"/>
      <c r="G253" s="34"/>
      <c r="H253" s="56"/>
    </row>
    <row r="254" spans="6:8" ht="12.75">
      <c r="F254" s="56"/>
      <c r="G254" s="34"/>
      <c r="H254" s="56"/>
    </row>
    <row r="255" spans="6:8" ht="12.75">
      <c r="F255" s="56"/>
      <c r="G255" s="34"/>
      <c r="H255" s="56"/>
    </row>
    <row r="256" spans="6:8" ht="12.75">
      <c r="F256" s="56"/>
      <c r="G256" s="34"/>
      <c r="H256" s="56"/>
    </row>
    <row r="257" spans="6:8" ht="12.75">
      <c r="F257" s="56"/>
      <c r="G257" s="34"/>
      <c r="H257" s="56"/>
    </row>
    <row r="258" spans="6:8" ht="12.75">
      <c r="F258" s="56"/>
      <c r="G258" s="34"/>
      <c r="H258" s="56"/>
    </row>
    <row r="259" spans="6:8" ht="12.75">
      <c r="F259" s="56"/>
      <c r="G259" s="34"/>
      <c r="H259" s="56"/>
    </row>
    <row r="260" spans="6:8" ht="12.75">
      <c r="F260" s="56"/>
      <c r="G260" s="34"/>
      <c r="H260" s="56"/>
    </row>
    <row r="261" spans="6:8" ht="12.75">
      <c r="F261" s="56"/>
      <c r="G261" s="34"/>
      <c r="H261" s="56"/>
    </row>
    <row r="262" spans="6:8" ht="12.75">
      <c r="F262" s="56"/>
      <c r="G262" s="34"/>
      <c r="H262" s="56"/>
    </row>
    <row r="263" spans="6:8" ht="12.75">
      <c r="F263" s="56"/>
      <c r="G263" s="34"/>
      <c r="H263" s="56"/>
    </row>
    <row r="264" spans="6:8" ht="12.75">
      <c r="F264" s="56"/>
      <c r="G264" s="34"/>
      <c r="H264" s="56"/>
    </row>
    <row r="265" spans="6:8" ht="12.75">
      <c r="F265" s="56"/>
      <c r="G265" s="34"/>
      <c r="H265" s="56"/>
    </row>
    <row r="266" spans="6:8" ht="12.75">
      <c r="F266" s="56"/>
      <c r="G266" s="34"/>
      <c r="H266" s="56"/>
    </row>
    <row r="267" spans="6:8" ht="12.75">
      <c r="F267" s="56"/>
      <c r="G267" s="34"/>
      <c r="H267" s="56"/>
    </row>
    <row r="268" spans="6:8" ht="12.75">
      <c r="F268" s="56"/>
      <c r="G268" s="34"/>
      <c r="H268" s="56"/>
    </row>
    <row r="269" spans="6:8" ht="12.75">
      <c r="F269" s="56"/>
      <c r="G269" s="34"/>
      <c r="H269" s="56"/>
    </row>
    <row r="270" spans="6:8" ht="12.75">
      <c r="F270" s="56"/>
      <c r="G270" s="34"/>
      <c r="H270" s="56"/>
    </row>
    <row r="271" spans="6:8" ht="12.75">
      <c r="F271" s="56"/>
      <c r="G271" s="34"/>
      <c r="H271" s="56"/>
    </row>
    <row r="272" spans="6:8" ht="12.75">
      <c r="F272" s="56"/>
      <c r="G272" s="34"/>
      <c r="H272" s="56"/>
    </row>
    <row r="273" spans="6:8" ht="12.75">
      <c r="F273" s="56"/>
      <c r="G273" s="34"/>
      <c r="H273" s="56"/>
    </row>
    <row r="274" spans="6:8" ht="12.75">
      <c r="F274" s="56"/>
      <c r="G274" s="34"/>
      <c r="H274" s="56"/>
    </row>
    <row r="275" spans="6:8" ht="12.75">
      <c r="F275" s="56"/>
      <c r="G275" s="34"/>
      <c r="H275" s="56"/>
    </row>
    <row r="276" spans="6:8" ht="12.75">
      <c r="F276" s="56"/>
      <c r="G276" s="34"/>
      <c r="H276" s="56"/>
    </row>
    <row r="277" spans="6:8" ht="12.75">
      <c r="F277" s="56"/>
      <c r="G277" s="34"/>
      <c r="H277" s="56"/>
    </row>
    <row r="278" spans="6:8" ht="12.75">
      <c r="F278" s="56"/>
      <c r="G278" s="34"/>
      <c r="H278" s="56"/>
    </row>
    <row r="279" spans="6:8" ht="12.75">
      <c r="F279" s="56"/>
      <c r="G279" s="34"/>
      <c r="H279" s="56"/>
    </row>
    <row r="280" spans="6:8" ht="12.75">
      <c r="F280" s="56"/>
      <c r="G280" s="34"/>
      <c r="H280" s="56"/>
    </row>
    <row r="281" spans="6:8" ht="12.75">
      <c r="F281" s="56"/>
      <c r="G281" s="34"/>
      <c r="H281" s="56"/>
    </row>
    <row r="282" spans="6:8" ht="12.75">
      <c r="F282" s="56"/>
      <c r="G282" s="34"/>
      <c r="H282" s="56"/>
    </row>
    <row r="283" spans="6:8" ht="12.75">
      <c r="F283" s="56"/>
      <c r="G283" s="34"/>
      <c r="H283" s="56"/>
    </row>
    <row r="284" spans="6:8" ht="12.75">
      <c r="F284" s="56"/>
      <c r="G284" s="34"/>
      <c r="H284" s="56"/>
    </row>
    <row r="285" spans="6:8" ht="12.75">
      <c r="F285" s="56"/>
      <c r="G285" s="34"/>
      <c r="H285" s="56"/>
    </row>
    <row r="286" spans="6:8" ht="12.75">
      <c r="F286" s="56"/>
      <c r="G286" s="34"/>
      <c r="H286" s="56"/>
    </row>
    <row r="287" spans="6:8" ht="12.75">
      <c r="F287" s="56"/>
      <c r="G287" s="34"/>
      <c r="H287" s="56"/>
    </row>
    <row r="288" spans="6:8" ht="12.75">
      <c r="F288" s="56"/>
      <c r="G288" s="34"/>
      <c r="H288" s="56"/>
    </row>
    <row r="289" spans="6:8" ht="12.75">
      <c r="F289" s="56"/>
      <c r="G289" s="34"/>
      <c r="H289" s="56"/>
    </row>
    <row r="290" spans="6:8" ht="12.75">
      <c r="F290" s="56"/>
      <c r="G290" s="34"/>
      <c r="H290" s="56"/>
    </row>
    <row r="291" spans="6:8" ht="12.75">
      <c r="F291" s="56"/>
      <c r="G291" s="34"/>
      <c r="H291" s="56"/>
    </row>
    <row r="292" spans="6:8" ht="12.75">
      <c r="F292" s="56"/>
      <c r="G292" s="34"/>
      <c r="H292" s="56"/>
    </row>
    <row r="293" spans="6:8" ht="12.75">
      <c r="F293" s="56"/>
      <c r="G293" s="34"/>
      <c r="H293" s="56"/>
    </row>
    <row r="294" spans="6:8" ht="12.75">
      <c r="F294" s="56"/>
      <c r="G294" s="34"/>
      <c r="H294" s="56"/>
    </row>
    <row r="295" spans="6:8" ht="12.75">
      <c r="F295" s="56"/>
      <c r="G295" s="34"/>
      <c r="H295" s="56"/>
    </row>
    <row r="296" spans="6:8" ht="12.75">
      <c r="F296" s="56"/>
      <c r="G296" s="34"/>
      <c r="H296" s="56"/>
    </row>
    <row r="297" spans="6:8" ht="12.75">
      <c r="F297" s="56"/>
      <c r="G297" s="34"/>
      <c r="H297" s="56"/>
    </row>
    <row r="298" spans="6:8" ht="12.75">
      <c r="F298" s="56"/>
      <c r="G298" s="34"/>
      <c r="H298" s="56"/>
    </row>
    <row r="299" spans="6:8" ht="12.75">
      <c r="F299" s="56"/>
      <c r="G299" s="34"/>
      <c r="H299" s="56"/>
    </row>
    <row r="300" spans="6:8" ht="12.75">
      <c r="F300" s="56"/>
      <c r="G300" s="34"/>
      <c r="H300" s="56"/>
    </row>
    <row r="301" spans="6:8" ht="12.75">
      <c r="F301" s="56"/>
      <c r="G301" s="34"/>
      <c r="H301" s="56"/>
    </row>
    <row r="302" spans="6:8" ht="12.75">
      <c r="F302" s="56"/>
      <c r="G302" s="34"/>
      <c r="H302" s="56"/>
    </row>
    <row r="303" spans="6:8" ht="12.75">
      <c r="F303" s="56"/>
      <c r="G303" s="34"/>
      <c r="H303" s="56"/>
    </row>
    <row r="304" spans="6:8" ht="12.75">
      <c r="F304" s="56"/>
      <c r="G304" s="34"/>
      <c r="H304" s="56"/>
    </row>
    <row r="305" spans="6:8" ht="12.75">
      <c r="F305" s="56"/>
      <c r="G305" s="34"/>
      <c r="H305" s="56"/>
    </row>
    <row r="306" spans="6:8" ht="12.75">
      <c r="F306" s="56"/>
      <c r="G306" s="34"/>
      <c r="H306" s="56"/>
    </row>
    <row r="307" spans="6:8" ht="12.75">
      <c r="F307" s="56"/>
      <c r="G307" s="34"/>
      <c r="H307" s="56"/>
    </row>
    <row r="308" spans="6:8" ht="12.75">
      <c r="F308" s="56"/>
      <c r="G308" s="34"/>
      <c r="H308" s="56"/>
    </row>
    <row r="309" spans="6:8" ht="12.75">
      <c r="F309" s="56"/>
      <c r="G309" s="34"/>
      <c r="H309" s="56"/>
    </row>
    <row r="310" spans="6:8" ht="12.75">
      <c r="F310" s="56"/>
      <c r="G310" s="34"/>
      <c r="H310" s="56"/>
    </row>
    <row r="311" spans="6:8" ht="12.75">
      <c r="F311" s="56"/>
      <c r="G311" s="34"/>
      <c r="H311" s="56"/>
    </row>
    <row r="312" spans="6:8" ht="12.75">
      <c r="F312" s="56"/>
      <c r="G312" s="34"/>
      <c r="H312" s="56"/>
    </row>
    <row r="313" spans="6:8" ht="12.75">
      <c r="F313" s="56"/>
      <c r="G313" s="34"/>
      <c r="H313" s="56"/>
    </row>
    <row r="314" spans="6:8" ht="12.75">
      <c r="F314" s="56"/>
      <c r="G314" s="34"/>
      <c r="H314" s="56"/>
    </row>
    <row r="315" spans="6:8" ht="12.75">
      <c r="F315" s="56"/>
      <c r="G315" s="34"/>
      <c r="H315" s="56"/>
    </row>
    <row r="316" spans="6:8" ht="12.75">
      <c r="F316" s="56"/>
      <c r="G316" s="34"/>
      <c r="H316" s="56"/>
    </row>
    <row r="317" spans="6:8" ht="12.75">
      <c r="F317" s="56"/>
      <c r="G317" s="34"/>
      <c r="H317" s="56"/>
    </row>
    <row r="318" spans="6:8" ht="12.75">
      <c r="F318" s="56"/>
      <c r="G318" s="34"/>
      <c r="H318" s="56"/>
    </row>
    <row r="319" spans="6:8" ht="12.75">
      <c r="F319" s="56"/>
      <c r="G319" s="34"/>
      <c r="H319" s="56"/>
    </row>
    <row r="320" spans="6:8" ht="12.75">
      <c r="F320" s="56"/>
      <c r="G320" s="34"/>
      <c r="H320" s="56"/>
    </row>
    <row r="321" spans="6:8" ht="12.75">
      <c r="F321" s="56"/>
      <c r="G321" s="34"/>
      <c r="H321" s="56"/>
    </row>
    <row r="322" spans="6:8" ht="12.75">
      <c r="F322" s="56"/>
      <c r="G322" s="34"/>
      <c r="H322" s="56"/>
    </row>
    <row r="323" spans="6:8" ht="12.75">
      <c r="F323" s="56"/>
      <c r="G323" s="34"/>
      <c r="H323" s="56"/>
    </row>
    <row r="324" spans="6:8" ht="12.75">
      <c r="F324" s="56"/>
      <c r="G324" s="34"/>
      <c r="H324" s="56"/>
    </row>
    <row r="325" spans="6:8" ht="12.75">
      <c r="F325" s="56"/>
      <c r="G325" s="34"/>
      <c r="H325" s="56"/>
    </row>
    <row r="326" spans="6:8" ht="12.75">
      <c r="F326" s="56"/>
      <c r="G326" s="34"/>
      <c r="H326" s="56"/>
    </row>
    <row r="327" spans="6:8" ht="12.75">
      <c r="F327" s="56"/>
      <c r="G327" s="34"/>
      <c r="H327" s="56"/>
    </row>
    <row r="328" spans="6:8" ht="12.75">
      <c r="F328" s="56"/>
      <c r="G328" s="34"/>
      <c r="H328" s="56"/>
    </row>
    <row r="329" spans="6:8" ht="12.75">
      <c r="F329" s="56"/>
      <c r="G329" s="34"/>
      <c r="H329" s="56"/>
    </row>
    <row r="330" spans="6:8" ht="12.75">
      <c r="F330" s="56"/>
      <c r="G330" s="34"/>
      <c r="H330" s="56"/>
    </row>
    <row r="331" spans="6:8" ht="12.75">
      <c r="F331" s="56"/>
      <c r="G331" s="34"/>
      <c r="H331" s="56"/>
    </row>
    <row r="332" spans="6:8" ht="12.75">
      <c r="F332" s="56"/>
      <c r="G332" s="34"/>
      <c r="H332" s="56"/>
    </row>
    <row r="333" spans="6:8" ht="12.75">
      <c r="F333" s="56"/>
      <c r="G333" s="34"/>
      <c r="H333" s="56"/>
    </row>
    <row r="334" spans="6:8" ht="12.75">
      <c r="F334" s="56"/>
      <c r="G334" s="34"/>
      <c r="H334" s="56"/>
    </row>
    <row r="335" spans="6:8" ht="12.75">
      <c r="F335" s="56"/>
      <c r="G335" s="34"/>
      <c r="H335" s="56"/>
    </row>
    <row r="336" spans="6:8" ht="12.75">
      <c r="F336" s="56"/>
      <c r="G336" s="34"/>
      <c r="H336" s="56"/>
    </row>
    <row r="337" spans="6:8" ht="12.75">
      <c r="F337" s="56"/>
      <c r="G337" s="34"/>
      <c r="H337" s="56"/>
    </row>
    <row r="338" spans="6:8" ht="12.75">
      <c r="F338" s="56"/>
      <c r="G338" s="34"/>
      <c r="H338" s="56"/>
    </row>
    <row r="339" spans="6:8" ht="12.75">
      <c r="F339" s="56"/>
      <c r="G339" s="34"/>
      <c r="H339" s="56"/>
    </row>
    <row r="340" spans="6:8" ht="12.75">
      <c r="F340" s="56"/>
      <c r="G340" s="34"/>
      <c r="H340" s="56"/>
    </row>
    <row r="341" spans="6:8" ht="12.75">
      <c r="F341" s="56"/>
      <c r="G341" s="34"/>
      <c r="H341" s="56"/>
    </row>
    <row r="342" spans="6:8" ht="12.75">
      <c r="F342" s="56"/>
      <c r="G342" s="34"/>
      <c r="H342" s="56"/>
    </row>
    <row r="343" spans="6:8" ht="12.75">
      <c r="F343" s="56"/>
      <c r="G343" s="34"/>
      <c r="H343" s="56"/>
    </row>
    <row r="344" spans="6:8" ht="12.75">
      <c r="F344" s="56"/>
      <c r="G344" s="34"/>
      <c r="H344" s="56"/>
    </row>
    <row r="345" spans="6:8" ht="12.75">
      <c r="F345" s="56"/>
      <c r="G345" s="34"/>
      <c r="H345" s="56"/>
    </row>
    <row r="346" spans="6:8" ht="12.75">
      <c r="F346" s="56"/>
      <c r="G346" s="34"/>
      <c r="H346" s="56"/>
    </row>
    <row r="347" spans="6:8" ht="12.75">
      <c r="F347" s="56"/>
      <c r="G347" s="34"/>
      <c r="H347" s="56"/>
    </row>
    <row r="348" spans="6:8" ht="12.75">
      <c r="F348" s="56"/>
      <c r="G348" s="34"/>
      <c r="H348" s="56"/>
    </row>
    <row r="349" spans="6:8" ht="12.75">
      <c r="F349" s="56"/>
      <c r="G349" s="34"/>
      <c r="H349" s="56"/>
    </row>
    <row r="350" spans="6:8" ht="12.75">
      <c r="F350" s="56"/>
      <c r="G350" s="34"/>
      <c r="H350" s="56"/>
    </row>
    <row r="351" spans="6:8" ht="12.75">
      <c r="F351" s="56"/>
      <c r="G351" s="34"/>
      <c r="H351" s="56"/>
    </row>
    <row r="352" spans="6:8" ht="12.75">
      <c r="F352" s="56"/>
      <c r="G352" s="34"/>
      <c r="H352" s="56"/>
    </row>
    <row r="353" spans="6:8" ht="12.75">
      <c r="F353" s="56"/>
      <c r="G353" s="34"/>
      <c r="H353" s="56"/>
    </row>
    <row r="354" spans="6:8" ht="12.75">
      <c r="F354" s="56"/>
      <c r="G354" s="34"/>
      <c r="H354" s="56"/>
    </row>
    <row r="355" spans="6:8" ht="12.75">
      <c r="F355" s="56"/>
      <c r="G355" s="34"/>
      <c r="H355" s="56"/>
    </row>
    <row r="356" spans="6:8" ht="12.75">
      <c r="F356" s="56"/>
      <c r="G356" s="34"/>
      <c r="H356" s="56"/>
    </row>
    <row r="357" spans="6:8" ht="12.75">
      <c r="F357" s="56"/>
      <c r="G357" s="34"/>
      <c r="H357" s="56"/>
    </row>
    <row r="358" spans="6:8" ht="12.75">
      <c r="F358" s="56"/>
      <c r="G358" s="34"/>
      <c r="H358" s="56"/>
    </row>
    <row r="359" spans="6:8" ht="12.75">
      <c r="F359" s="56"/>
      <c r="G359" s="34"/>
      <c r="H359" s="56"/>
    </row>
    <row r="360" spans="6:8" ht="12.75">
      <c r="F360" s="56"/>
      <c r="G360" s="34"/>
      <c r="H360" s="56"/>
    </row>
    <row r="361" spans="6:8" ht="12.75">
      <c r="F361" s="56"/>
      <c r="G361" s="34"/>
      <c r="H361" s="56"/>
    </row>
    <row r="362" spans="6:8" ht="12.75">
      <c r="F362" s="56"/>
      <c r="G362" s="34"/>
      <c r="H362" s="56"/>
    </row>
    <row r="363" spans="6:8" ht="12.75">
      <c r="F363" s="56"/>
      <c r="G363" s="34"/>
      <c r="H363" s="56"/>
    </row>
    <row r="364" spans="6:8" ht="12.75">
      <c r="F364" s="56"/>
      <c r="G364" s="34"/>
      <c r="H364" s="56"/>
    </row>
    <row r="365" spans="6:8" ht="12.75">
      <c r="F365" s="56"/>
      <c r="G365" s="34"/>
      <c r="H365" s="56"/>
    </row>
    <row r="366" spans="6:8" ht="12.75">
      <c r="F366" s="56"/>
      <c r="G366" s="34"/>
      <c r="H366" s="56"/>
    </row>
    <row r="367" spans="6:8" ht="12.75">
      <c r="F367" s="56"/>
      <c r="G367" s="34"/>
      <c r="H367" s="56"/>
    </row>
    <row r="368" spans="6:8" ht="12.75">
      <c r="F368" s="56"/>
      <c r="G368" s="34"/>
      <c r="H368" s="56"/>
    </row>
    <row r="369" spans="6:8" ht="12.75">
      <c r="F369" s="56"/>
      <c r="G369" s="34"/>
      <c r="H369" s="56"/>
    </row>
    <row r="370" spans="6:8" ht="12.75">
      <c r="F370" s="56"/>
      <c r="G370" s="34"/>
      <c r="H370" s="56"/>
    </row>
    <row r="371" spans="6:8" ht="12.75">
      <c r="F371" s="56"/>
      <c r="G371" s="34"/>
      <c r="H371" s="56"/>
    </row>
    <row r="372" spans="6:8" ht="12.75">
      <c r="F372" s="56"/>
      <c r="G372" s="34"/>
      <c r="H372" s="56"/>
    </row>
    <row r="373" spans="6:8" ht="12.75">
      <c r="F373" s="56"/>
      <c r="G373" s="34"/>
      <c r="H373" s="56"/>
    </row>
    <row r="374" spans="6:8" ht="12.75">
      <c r="F374" s="56"/>
      <c r="G374" s="34"/>
      <c r="H374" s="56"/>
    </row>
    <row r="375" spans="6:8" ht="12.75">
      <c r="F375" s="56"/>
      <c r="G375" s="34"/>
      <c r="H375" s="56"/>
    </row>
    <row r="376" spans="6:8" ht="12.75">
      <c r="F376" s="56"/>
      <c r="G376" s="34"/>
      <c r="H376" s="56"/>
    </row>
    <row r="377" spans="6:8" ht="12.75">
      <c r="F377" s="56"/>
      <c r="G377" s="34"/>
      <c r="H377" s="56"/>
    </row>
    <row r="378" spans="6:8" ht="12.75">
      <c r="F378" s="56"/>
      <c r="G378" s="34"/>
      <c r="H378" s="56"/>
    </row>
    <row r="379" spans="6:8" ht="12.75">
      <c r="F379" s="56"/>
      <c r="G379" s="34"/>
      <c r="H379" s="56"/>
    </row>
    <row r="380" spans="6:8" ht="12.75">
      <c r="F380" s="56"/>
      <c r="G380" s="34"/>
      <c r="H380" s="56"/>
    </row>
    <row r="381" spans="6:8" ht="12.75">
      <c r="F381" s="56"/>
      <c r="G381" s="34"/>
      <c r="H381" s="56"/>
    </row>
    <row r="382" spans="6:8" ht="12.75">
      <c r="F382" s="56"/>
      <c r="G382" s="34"/>
      <c r="H382" s="56"/>
    </row>
    <row r="383" spans="6:8" ht="12.75">
      <c r="F383" s="56"/>
      <c r="G383" s="34"/>
      <c r="H383" s="56"/>
    </row>
    <row r="384" spans="6:8" ht="12.75">
      <c r="F384" s="56"/>
      <c r="G384" s="34"/>
      <c r="H384" s="56"/>
    </row>
    <row r="385" spans="6:8" ht="12.75">
      <c r="F385" s="56"/>
      <c r="G385" s="34"/>
      <c r="H385" s="56"/>
    </row>
    <row r="386" spans="6:8" ht="12.75">
      <c r="F386" s="56"/>
      <c r="G386" s="34"/>
      <c r="H386" s="56"/>
    </row>
    <row r="387" spans="6:8" ht="12.75">
      <c r="F387" s="56"/>
      <c r="G387" s="34"/>
      <c r="H387" s="56"/>
    </row>
    <row r="388" spans="6:8" ht="12.75">
      <c r="F388" s="56"/>
      <c r="G388" s="34"/>
      <c r="H388" s="56"/>
    </row>
    <row r="389" spans="6:8" ht="12.75">
      <c r="F389" s="56"/>
      <c r="G389" s="34"/>
      <c r="H389" s="56"/>
    </row>
    <row r="390" spans="6:8" ht="12.75">
      <c r="F390" s="56"/>
      <c r="G390" s="34"/>
      <c r="H390" s="56"/>
    </row>
    <row r="391" spans="6:8" ht="12.75">
      <c r="F391" s="56"/>
      <c r="G391" s="34"/>
      <c r="H391" s="56"/>
    </row>
    <row r="392" spans="6:8" ht="12.75">
      <c r="F392" s="56"/>
      <c r="G392" s="34"/>
      <c r="H392" s="56"/>
    </row>
    <row r="393" spans="6:8" ht="12.75">
      <c r="F393" s="56"/>
      <c r="G393" s="34"/>
      <c r="H393" s="56"/>
    </row>
    <row r="394" spans="6:8" ht="12.75">
      <c r="F394" s="56"/>
      <c r="G394" s="34"/>
      <c r="H394" s="56"/>
    </row>
    <row r="395" spans="6:8" ht="12.75">
      <c r="F395" s="56"/>
      <c r="G395" s="34"/>
      <c r="H395" s="56"/>
    </row>
    <row r="396" spans="6:8" ht="12.75">
      <c r="F396" s="56"/>
      <c r="G396" s="34"/>
      <c r="H396" s="56"/>
    </row>
    <row r="397" spans="6:8" ht="12.75">
      <c r="F397" s="56"/>
      <c r="G397" s="34"/>
      <c r="H397" s="56"/>
    </row>
    <row r="398" spans="6:8" ht="12.75">
      <c r="F398" s="56"/>
      <c r="G398" s="34"/>
      <c r="H398" s="56"/>
    </row>
    <row r="399" spans="6:8" ht="12.75">
      <c r="F399" s="56"/>
      <c r="G399" s="34"/>
      <c r="H399" s="56"/>
    </row>
    <row r="400" spans="6:8" ht="12.75">
      <c r="F400" s="56"/>
      <c r="G400" s="34"/>
      <c r="H400" s="56"/>
    </row>
    <row r="401" spans="6:8" ht="12.75">
      <c r="F401" s="56"/>
      <c r="G401" s="34"/>
      <c r="H401" s="56"/>
    </row>
    <row r="402" spans="6:8" ht="12.75">
      <c r="F402" s="56"/>
      <c r="G402" s="34"/>
      <c r="H402" s="56"/>
    </row>
    <row r="403" spans="6:8" ht="12.75">
      <c r="F403" s="56"/>
      <c r="G403" s="34"/>
      <c r="H403" s="56"/>
    </row>
    <row r="404" spans="6:8" ht="12.75">
      <c r="F404" s="56"/>
      <c r="G404" s="34"/>
      <c r="H404" s="56"/>
    </row>
    <row r="405" spans="6:8" ht="12.75">
      <c r="F405" s="56"/>
      <c r="G405" s="34"/>
      <c r="H405" s="56"/>
    </row>
    <row r="406" spans="6:8" ht="12.75">
      <c r="F406" s="56"/>
      <c r="G406" s="34"/>
      <c r="H406" s="56"/>
    </row>
    <row r="407" spans="6:8" ht="12.75">
      <c r="F407" s="56"/>
      <c r="G407" s="34"/>
      <c r="H407" s="56"/>
    </row>
    <row r="408" spans="6:8" ht="12.75">
      <c r="F408" s="56"/>
      <c r="G408" s="34"/>
      <c r="H408" s="56"/>
    </row>
    <row r="409" spans="6:8" ht="12.75">
      <c r="F409" s="56"/>
      <c r="G409" s="34"/>
      <c r="H409" s="56"/>
    </row>
    <row r="410" spans="6:8" ht="12.75">
      <c r="F410" s="56"/>
      <c r="G410" s="34"/>
      <c r="H410" s="56"/>
    </row>
    <row r="411" spans="6:8" ht="12.75">
      <c r="F411" s="56"/>
      <c r="G411" s="34"/>
      <c r="H411" s="56"/>
    </row>
    <row r="412" spans="6:8" ht="12.75">
      <c r="F412" s="56"/>
      <c r="G412" s="34"/>
      <c r="H412" s="56"/>
    </row>
    <row r="413" spans="6:8" ht="12.75">
      <c r="F413" s="56"/>
      <c r="G413" s="34"/>
      <c r="H413" s="56"/>
    </row>
    <row r="414" spans="6:8" ht="12.75">
      <c r="F414" s="56"/>
      <c r="G414" s="34"/>
      <c r="H414" s="56"/>
    </row>
    <row r="415" spans="6:8" ht="12.75">
      <c r="F415" s="56"/>
      <c r="G415" s="34"/>
      <c r="H415" s="56"/>
    </row>
    <row r="416" spans="6:8" ht="12.75">
      <c r="F416" s="56"/>
      <c r="G416" s="34"/>
      <c r="H416" s="56"/>
    </row>
    <row r="417" spans="6:8" ht="12.75">
      <c r="F417" s="56"/>
      <c r="G417" s="34"/>
      <c r="H417" s="56"/>
    </row>
    <row r="418" spans="6:8" ht="12.75">
      <c r="F418" s="56"/>
      <c r="G418" s="34"/>
      <c r="H418" s="56"/>
    </row>
    <row r="419" spans="6:8" ht="12.75">
      <c r="F419" s="56"/>
      <c r="G419" s="34"/>
      <c r="H419" s="56"/>
    </row>
    <row r="420" spans="6:8" ht="12.75">
      <c r="F420" s="56"/>
      <c r="G420" s="34"/>
      <c r="H420" s="56"/>
    </row>
    <row r="421" spans="6:8" ht="12.75">
      <c r="F421" s="56"/>
      <c r="G421" s="34"/>
      <c r="H421" s="56"/>
    </row>
    <row r="422" spans="6:8" ht="12.75">
      <c r="F422" s="56"/>
      <c r="G422" s="34"/>
      <c r="H422" s="56"/>
    </row>
    <row r="423" spans="6:8" ht="12.75">
      <c r="F423" s="56"/>
      <c r="G423" s="34"/>
      <c r="H423" s="56"/>
    </row>
    <row r="424" spans="6:8" ht="12.75">
      <c r="F424" s="56"/>
      <c r="G424" s="34"/>
      <c r="H424" s="56"/>
    </row>
    <row r="425" spans="6:8" ht="12.75">
      <c r="F425" s="56"/>
      <c r="G425" s="34"/>
      <c r="H425" s="56"/>
    </row>
    <row r="426" spans="6:8" ht="12.75">
      <c r="F426" s="56"/>
      <c r="G426" s="34"/>
      <c r="H426" s="56"/>
    </row>
    <row r="427" spans="6:8" ht="12.75">
      <c r="F427" s="56"/>
      <c r="G427" s="34"/>
      <c r="H427" s="56"/>
    </row>
    <row r="428" spans="6:8" ht="12.75">
      <c r="F428" s="56"/>
      <c r="G428" s="34"/>
      <c r="H428" s="56"/>
    </row>
    <row r="429" spans="6:8" ht="12.75">
      <c r="F429" s="56"/>
      <c r="G429" s="34"/>
      <c r="H429" s="56"/>
    </row>
    <row r="430" spans="6:8" ht="12.75">
      <c r="F430" s="56"/>
      <c r="G430" s="34"/>
      <c r="H430" s="56"/>
    </row>
    <row r="431" spans="6:8" ht="12.75">
      <c r="F431" s="56"/>
      <c r="G431" s="34"/>
      <c r="H431" s="56"/>
    </row>
    <row r="432" spans="6:8" ht="12.75">
      <c r="F432" s="56"/>
      <c r="G432" s="34"/>
      <c r="H432" s="56"/>
    </row>
    <row r="433" spans="6:8" ht="12.75">
      <c r="F433" s="56"/>
      <c r="G433" s="34"/>
      <c r="H433" s="56"/>
    </row>
    <row r="434" spans="6:8" ht="12.75">
      <c r="F434" s="56"/>
      <c r="G434" s="34"/>
      <c r="H434" s="56"/>
    </row>
    <row r="435" spans="6:8" ht="12.75">
      <c r="F435" s="56"/>
      <c r="G435" s="34"/>
      <c r="H435" s="56"/>
    </row>
    <row r="436" spans="6:8" ht="12.75">
      <c r="F436" s="56"/>
      <c r="G436" s="34"/>
      <c r="H436" s="56"/>
    </row>
    <row r="437" spans="6:8" ht="12.75">
      <c r="F437" s="56"/>
      <c r="G437" s="34"/>
      <c r="H437" s="56"/>
    </row>
    <row r="438" spans="6:8" ht="12.75">
      <c r="F438" s="56"/>
      <c r="G438" s="34"/>
      <c r="H438" s="56"/>
    </row>
    <row r="439" spans="6:8" ht="12.75">
      <c r="F439" s="56"/>
      <c r="G439" s="34"/>
      <c r="H439" s="56"/>
    </row>
    <row r="440" spans="6:8" ht="12.75">
      <c r="F440" s="56"/>
      <c r="G440" s="34"/>
      <c r="H440" s="56"/>
    </row>
    <row r="441" spans="6:8" ht="12.75">
      <c r="F441" s="56"/>
      <c r="G441" s="34"/>
      <c r="H441" s="56"/>
    </row>
    <row r="442" spans="6:8" ht="12.75">
      <c r="F442" s="56"/>
      <c r="G442" s="34"/>
      <c r="H442" s="56"/>
    </row>
    <row r="443" spans="6:8" ht="12.75">
      <c r="F443" s="56"/>
      <c r="G443" s="34"/>
      <c r="H443" s="56"/>
    </row>
    <row r="444" spans="6:8" ht="12.75">
      <c r="F444" s="56"/>
      <c r="G444" s="34"/>
      <c r="H444" s="56"/>
    </row>
    <row r="445" spans="6:8" ht="12.75">
      <c r="F445" s="56"/>
      <c r="G445" s="34"/>
      <c r="H445" s="56"/>
    </row>
    <row r="446" spans="6:8" ht="12.75">
      <c r="F446" s="56"/>
      <c r="G446" s="34"/>
      <c r="H446" s="56"/>
    </row>
    <row r="447" spans="6:8" ht="12.75">
      <c r="F447" s="56"/>
      <c r="G447" s="34"/>
      <c r="H447" s="56"/>
    </row>
    <row r="448" spans="6:8" ht="12.75">
      <c r="F448" s="56"/>
      <c r="G448" s="34"/>
      <c r="H448" s="56"/>
    </row>
    <row r="449" spans="6:8" ht="12.75">
      <c r="F449" s="56"/>
      <c r="G449" s="34"/>
      <c r="H449" s="56"/>
    </row>
    <row r="450" spans="6:8" ht="12.75">
      <c r="F450" s="56"/>
      <c r="G450" s="34"/>
      <c r="H450" s="56"/>
    </row>
    <row r="451" spans="6:8" ht="12.75">
      <c r="F451" s="56"/>
      <c r="G451" s="34"/>
      <c r="H451" s="56"/>
    </row>
    <row r="452" spans="6:8" ht="12.75">
      <c r="F452" s="56"/>
      <c r="G452" s="34"/>
      <c r="H452" s="56"/>
    </row>
    <row r="453" spans="6:8" ht="12.75">
      <c r="F453" s="56"/>
      <c r="G453" s="34"/>
      <c r="H453" s="56"/>
    </row>
    <row r="454" spans="6:8" ht="12.75">
      <c r="F454" s="56"/>
      <c r="G454" s="34"/>
      <c r="H454" s="56"/>
    </row>
    <row r="455" spans="6:8" ht="12.75">
      <c r="F455" s="56"/>
      <c r="G455" s="34"/>
      <c r="H455" s="56"/>
    </row>
    <row r="456" spans="6:8" ht="12.75">
      <c r="F456" s="56"/>
      <c r="G456" s="34"/>
      <c r="H456" s="56"/>
    </row>
    <row r="457" spans="6:8" ht="12.75">
      <c r="F457" s="56"/>
      <c r="G457" s="34"/>
      <c r="H457" s="56"/>
    </row>
    <row r="458" spans="6:8" ht="12.75">
      <c r="F458" s="56"/>
      <c r="G458" s="34"/>
      <c r="H458" s="56"/>
    </row>
    <row r="459" spans="6:8" ht="12.75">
      <c r="F459" s="56"/>
      <c r="G459" s="34"/>
      <c r="H459" s="56"/>
    </row>
    <row r="460" spans="6:8" ht="12.75">
      <c r="F460" s="56"/>
      <c r="G460" s="34"/>
      <c r="H460" s="56"/>
    </row>
    <row r="461" spans="6:8" ht="12.75">
      <c r="F461" s="56"/>
      <c r="G461" s="34"/>
      <c r="H461" s="56"/>
    </row>
    <row r="462" spans="6:8" ht="12.75">
      <c r="F462" s="56"/>
      <c r="G462" s="34"/>
      <c r="H462" s="56"/>
    </row>
    <row r="463" spans="6:8" ht="12.75">
      <c r="F463" s="56"/>
      <c r="G463" s="34"/>
      <c r="H463" s="56"/>
    </row>
    <row r="464" spans="6:8" ht="12.75">
      <c r="F464" s="56"/>
      <c r="G464" s="34"/>
      <c r="H464" s="56"/>
    </row>
    <row r="465" spans="6:8" ht="12.75">
      <c r="F465" s="56"/>
      <c r="G465" s="34"/>
      <c r="H465" s="56"/>
    </row>
    <row r="466" spans="6:8" ht="12.75">
      <c r="F466" s="56"/>
      <c r="G466" s="34"/>
      <c r="H466" s="56"/>
    </row>
    <row r="467" spans="6:8" ht="12.75">
      <c r="F467" s="56"/>
      <c r="G467" s="34"/>
      <c r="H467" s="56"/>
    </row>
    <row r="468" spans="6:8" ht="12.75">
      <c r="F468" s="56"/>
      <c r="G468" s="34"/>
      <c r="H468" s="56"/>
    </row>
    <row r="469" spans="6:8" ht="12.75">
      <c r="F469" s="56"/>
      <c r="G469" s="34"/>
      <c r="H469" s="56"/>
    </row>
    <row r="470" spans="6:8" ht="12.75">
      <c r="F470" s="56"/>
      <c r="G470" s="34"/>
      <c r="H470" s="56"/>
    </row>
    <row r="471" spans="6:8" ht="12.75">
      <c r="F471" s="56"/>
      <c r="G471" s="34"/>
      <c r="H471" s="56"/>
    </row>
    <row r="472" spans="6:8" ht="12.75">
      <c r="F472" s="56"/>
      <c r="G472" s="34"/>
      <c r="H472" s="56"/>
    </row>
    <row r="473" spans="6:8" ht="12.75">
      <c r="F473" s="56"/>
      <c r="G473" s="34"/>
      <c r="H473" s="56"/>
    </row>
    <row r="474" spans="6:8" ht="12.75">
      <c r="F474" s="56"/>
      <c r="G474" s="34"/>
      <c r="H474" s="56"/>
    </row>
    <row r="475" spans="6:8" ht="12.75">
      <c r="F475" s="56"/>
      <c r="G475" s="34"/>
      <c r="H475" s="56"/>
    </row>
    <row r="476" spans="6:8" ht="12.75">
      <c r="F476" s="56"/>
      <c r="G476" s="34"/>
      <c r="H476" s="56"/>
    </row>
    <row r="477" spans="6:8" ht="12.75">
      <c r="F477" s="56"/>
      <c r="G477" s="34"/>
      <c r="H477" s="56"/>
    </row>
    <row r="478" spans="6:8" ht="12.75">
      <c r="F478" s="56"/>
      <c r="G478" s="34"/>
      <c r="H478" s="56"/>
    </row>
    <row r="479" spans="6:8" ht="12.75">
      <c r="F479" s="56"/>
      <c r="G479" s="34"/>
      <c r="H479" s="56"/>
    </row>
    <row r="480" spans="6:8" ht="12.75">
      <c r="F480" s="56"/>
      <c r="G480" s="34"/>
      <c r="H480" s="56"/>
    </row>
    <row r="481" spans="6:8" ht="12.75">
      <c r="F481" s="56"/>
      <c r="G481" s="34"/>
      <c r="H481" s="56"/>
    </row>
    <row r="482" spans="6:8" ht="12.75">
      <c r="F482" s="56"/>
      <c r="G482" s="34"/>
      <c r="H482" s="56"/>
    </row>
    <row r="483" spans="6:8" ht="12.75">
      <c r="F483" s="56"/>
      <c r="G483" s="34"/>
      <c r="H483" s="56"/>
    </row>
    <row r="484" spans="6:8" ht="12.75">
      <c r="F484" s="56"/>
      <c r="G484" s="34"/>
      <c r="H484" s="56"/>
    </row>
    <row r="485" spans="6:8" ht="12.75">
      <c r="F485" s="56"/>
      <c r="G485" s="34"/>
      <c r="H485" s="56"/>
    </row>
    <row r="486" spans="6:8" ht="12.75">
      <c r="F486" s="56"/>
      <c r="G486" s="34"/>
      <c r="H486" s="56"/>
    </row>
    <row r="487" spans="6:8" ht="12.75">
      <c r="F487" s="56"/>
      <c r="G487" s="34"/>
      <c r="H487" s="56"/>
    </row>
    <row r="488" spans="6:8" ht="12.75">
      <c r="F488" s="56"/>
      <c r="G488" s="34"/>
      <c r="H488" s="56"/>
    </row>
    <row r="489" spans="6:8" ht="12.75">
      <c r="F489" s="56"/>
      <c r="G489" s="34"/>
      <c r="H489" s="56"/>
    </row>
    <row r="490" spans="6:8" ht="12.75">
      <c r="F490" s="56"/>
      <c r="G490" s="34"/>
      <c r="H490" s="56"/>
    </row>
    <row r="491" spans="6:8" ht="12.75">
      <c r="F491" s="56"/>
      <c r="G491" s="34"/>
      <c r="H491" s="56"/>
    </row>
    <row r="492" spans="6:8" ht="12.75">
      <c r="F492" s="56"/>
      <c r="G492" s="34"/>
      <c r="H492" s="56"/>
    </row>
    <row r="493" spans="6:8" ht="12.75">
      <c r="F493" s="56"/>
      <c r="G493" s="34"/>
      <c r="H493" s="56"/>
    </row>
    <row r="494" spans="6:8" ht="12.75">
      <c r="F494" s="56"/>
      <c r="G494" s="34"/>
      <c r="H494" s="56"/>
    </row>
    <row r="495" spans="6:8" ht="12.75">
      <c r="F495" s="56"/>
      <c r="G495" s="34"/>
      <c r="H495" s="56"/>
    </row>
    <row r="496" spans="6:8" ht="12.75">
      <c r="F496" s="56"/>
      <c r="G496" s="34"/>
      <c r="H496" s="56"/>
    </row>
    <row r="497" spans="6:8" ht="12.75">
      <c r="F497" s="56"/>
      <c r="G497" s="34"/>
      <c r="H497" s="56"/>
    </row>
    <row r="498" spans="6:8" ht="12.75">
      <c r="F498" s="56"/>
      <c r="G498" s="34"/>
      <c r="H498" s="56"/>
    </row>
    <row r="499" spans="6:8" ht="12.75">
      <c r="F499" s="56"/>
      <c r="G499" s="34"/>
      <c r="H499" s="56"/>
    </row>
    <row r="500" spans="6:8" ht="12.75">
      <c r="F500" s="56"/>
      <c r="G500" s="34"/>
      <c r="H500" s="56"/>
    </row>
    <row r="501" spans="6:8" ht="12.75">
      <c r="F501" s="56"/>
      <c r="G501" s="34"/>
      <c r="H501" s="56"/>
    </row>
    <row r="502" spans="6:8" ht="12.75">
      <c r="F502" s="56"/>
      <c r="G502" s="34"/>
      <c r="H502" s="56"/>
    </row>
    <row r="503" spans="6:8" ht="12.75">
      <c r="F503" s="56"/>
      <c r="G503" s="34"/>
      <c r="H503" s="56"/>
    </row>
    <row r="504" spans="6:8" ht="12.75">
      <c r="F504" s="56"/>
      <c r="G504" s="34"/>
      <c r="H504" s="56"/>
    </row>
    <row r="505" spans="6:8" ht="12.75">
      <c r="F505" s="56"/>
      <c r="G505" s="34"/>
      <c r="H505" s="56"/>
    </row>
    <row r="506" spans="6:8" ht="12.75">
      <c r="F506" s="56"/>
      <c r="G506" s="34"/>
      <c r="H506" s="56"/>
    </row>
    <row r="507" spans="6:8" ht="12.75">
      <c r="F507" s="56"/>
      <c r="G507" s="34"/>
      <c r="H507" s="56"/>
    </row>
    <row r="508" spans="6:8" ht="12.75">
      <c r="F508" s="56"/>
      <c r="G508" s="34"/>
      <c r="H508" s="56"/>
    </row>
    <row r="509" spans="6:8" ht="12.75">
      <c r="F509" s="56"/>
      <c r="G509" s="34"/>
      <c r="H509" s="56"/>
    </row>
    <row r="510" spans="6:8" ht="12.75">
      <c r="F510" s="56"/>
      <c r="G510" s="34"/>
      <c r="H510" s="56"/>
    </row>
    <row r="511" spans="6:8" ht="12.75">
      <c r="F511" s="56"/>
      <c r="G511" s="34"/>
      <c r="H511" s="56"/>
    </row>
    <row r="512" spans="6:8" ht="12.75">
      <c r="F512" s="56"/>
      <c r="G512" s="34"/>
      <c r="H512" s="56"/>
    </row>
    <row r="513" spans="6:8" ht="12.75">
      <c r="F513" s="56"/>
      <c r="G513" s="34"/>
      <c r="H513" s="56"/>
    </row>
    <row r="514" spans="6:8" ht="12.75">
      <c r="F514" s="56"/>
      <c r="G514" s="34"/>
      <c r="H514" s="56"/>
    </row>
    <row r="515" spans="6:8" ht="12.75">
      <c r="F515" s="56"/>
      <c r="G515" s="34"/>
      <c r="H515" s="56"/>
    </row>
    <row r="516" spans="6:8" ht="12.75">
      <c r="F516" s="56"/>
      <c r="G516" s="34"/>
      <c r="H516" s="56"/>
    </row>
    <row r="517" spans="6:8" ht="12.75">
      <c r="F517" s="56"/>
      <c r="G517" s="34"/>
      <c r="H517" s="56"/>
    </row>
    <row r="518" spans="6:8" ht="12.75">
      <c r="F518" s="56"/>
      <c r="G518" s="34"/>
      <c r="H518" s="56"/>
    </row>
    <row r="519" spans="6:8" ht="12.75">
      <c r="F519" s="56"/>
      <c r="G519" s="34"/>
      <c r="H519" s="56"/>
    </row>
    <row r="520" spans="6:8" ht="12.75">
      <c r="F520" s="56"/>
      <c r="G520" s="34"/>
      <c r="H520" s="56"/>
    </row>
    <row r="521" spans="6:8" ht="12.75">
      <c r="F521" s="56"/>
      <c r="G521" s="34"/>
      <c r="H521" s="56"/>
    </row>
    <row r="522" spans="6:8" ht="12.75">
      <c r="F522" s="56"/>
      <c r="G522" s="34"/>
      <c r="H522" s="56"/>
    </row>
    <row r="523" spans="6:8" ht="12.75">
      <c r="F523" s="56"/>
      <c r="G523" s="34"/>
      <c r="H523" s="56"/>
    </row>
    <row r="524" spans="6:8" ht="12.75">
      <c r="F524" s="56"/>
      <c r="G524" s="34"/>
      <c r="H524" s="56"/>
    </row>
    <row r="525" spans="6:8" ht="12.75">
      <c r="F525" s="56"/>
      <c r="G525" s="34"/>
      <c r="H525" s="56"/>
    </row>
    <row r="526" spans="6:8" ht="12.75">
      <c r="F526" s="56"/>
      <c r="G526" s="34"/>
      <c r="H526" s="56"/>
    </row>
    <row r="527" spans="6:8" ht="12.75">
      <c r="F527" s="56"/>
      <c r="G527" s="34"/>
      <c r="H527" s="56"/>
    </row>
    <row r="528" spans="6:8" ht="12.75">
      <c r="F528" s="56"/>
      <c r="G528" s="34"/>
      <c r="H528" s="56"/>
    </row>
    <row r="529" spans="6:8" ht="12.75">
      <c r="F529" s="56"/>
      <c r="G529" s="34"/>
      <c r="H529" s="56"/>
    </row>
    <row r="530" spans="6:8" ht="12.75">
      <c r="F530" s="56"/>
      <c r="G530" s="34"/>
      <c r="H530" s="56"/>
    </row>
    <row r="531" spans="6:8" ht="12.75">
      <c r="F531" s="56"/>
      <c r="G531" s="34"/>
      <c r="H531" s="56"/>
    </row>
    <row r="532" spans="6:8" ht="12.75">
      <c r="F532" s="56"/>
      <c r="G532" s="34"/>
      <c r="H532" s="56"/>
    </row>
    <row r="533" spans="6:8" ht="12.75">
      <c r="F533" s="56"/>
      <c r="G533" s="34"/>
      <c r="H533" s="56"/>
    </row>
    <row r="534" spans="6:8" ht="12.75">
      <c r="F534" s="56"/>
      <c r="G534" s="34"/>
      <c r="H534" s="56"/>
    </row>
    <row r="535" spans="6:8" ht="12.75">
      <c r="F535" s="56"/>
      <c r="G535" s="34"/>
      <c r="H535" s="56"/>
    </row>
    <row r="536" spans="6:8" ht="12.75">
      <c r="F536" s="56"/>
      <c r="G536" s="34"/>
      <c r="H536" s="56"/>
    </row>
    <row r="537" spans="6:8" ht="12.75">
      <c r="F537" s="56"/>
      <c r="G537" s="34"/>
      <c r="H537" s="56"/>
    </row>
    <row r="538" spans="6:8" ht="12.75">
      <c r="F538" s="56"/>
      <c r="G538" s="34"/>
      <c r="H538" s="56"/>
    </row>
    <row r="539" spans="6:8" ht="12.75">
      <c r="F539" s="56"/>
      <c r="G539" s="34"/>
      <c r="H539" s="56"/>
    </row>
    <row r="540" spans="6:8" ht="12.75">
      <c r="F540" s="56"/>
      <c r="G540" s="34"/>
      <c r="H540" s="56"/>
    </row>
    <row r="541" spans="6:8" ht="12.75">
      <c r="F541" s="56"/>
      <c r="G541" s="34"/>
      <c r="H541" s="56"/>
    </row>
    <row r="542" spans="6:8" ht="12.75">
      <c r="F542" s="56"/>
      <c r="G542" s="34"/>
      <c r="H542" s="56"/>
    </row>
    <row r="543" spans="6:8" ht="12.75">
      <c r="F543" s="56"/>
      <c r="G543" s="34"/>
      <c r="H543" s="56"/>
    </row>
    <row r="544" spans="6:8" ht="12.75">
      <c r="F544" s="56"/>
      <c r="G544" s="34"/>
      <c r="H544" s="56"/>
    </row>
    <row r="545" spans="6:8" ht="12.75">
      <c r="F545" s="56"/>
      <c r="G545" s="34"/>
      <c r="H545" s="56"/>
    </row>
    <row r="546" spans="6:8" ht="12.75">
      <c r="F546" s="56"/>
      <c r="G546" s="34"/>
      <c r="H546" s="56"/>
    </row>
    <row r="547" spans="6:8" ht="12.75">
      <c r="F547" s="56"/>
      <c r="G547" s="34"/>
      <c r="H547" s="56"/>
    </row>
    <row r="548" spans="6:8" ht="12.75">
      <c r="F548" s="56"/>
      <c r="G548" s="34"/>
      <c r="H548" s="56"/>
    </row>
    <row r="549" spans="6:8" ht="12.75">
      <c r="F549" s="56"/>
      <c r="G549" s="34"/>
      <c r="H549" s="56"/>
    </row>
    <row r="550" spans="6:8" ht="12.75">
      <c r="F550" s="56"/>
      <c r="G550" s="34"/>
      <c r="H550" s="56"/>
    </row>
    <row r="551" spans="6:8" ht="12.75">
      <c r="F551" s="56"/>
      <c r="G551" s="34"/>
      <c r="H551" s="56"/>
    </row>
    <row r="552" spans="6:8" ht="12.75">
      <c r="F552" s="56"/>
      <c r="G552" s="34"/>
      <c r="H552" s="56"/>
    </row>
    <row r="553" spans="6:8" ht="12.75">
      <c r="F553" s="56"/>
      <c r="G553" s="34"/>
      <c r="H553" s="56"/>
    </row>
    <row r="554" spans="6:8" ht="12.75">
      <c r="F554" s="56"/>
      <c r="G554" s="34"/>
      <c r="H554" s="56"/>
    </row>
    <row r="555" spans="6:8" ht="12.75">
      <c r="F555" s="56"/>
      <c r="G555" s="34"/>
      <c r="H555" s="56"/>
    </row>
    <row r="556" spans="6:8" ht="12.75">
      <c r="F556" s="56"/>
      <c r="G556" s="34"/>
      <c r="H556" s="56"/>
    </row>
    <row r="557" spans="6:8" ht="12.75">
      <c r="F557" s="56"/>
      <c r="G557" s="34"/>
      <c r="H557" s="56"/>
    </row>
    <row r="558" spans="6:8" ht="12.75">
      <c r="F558" s="56"/>
      <c r="G558" s="34"/>
      <c r="H558" s="56"/>
    </row>
    <row r="559" spans="6:8" ht="12.75">
      <c r="F559" s="56"/>
      <c r="G559" s="34"/>
      <c r="H559" s="56"/>
    </row>
    <row r="560" spans="6:8" ht="12.75">
      <c r="F560" s="56"/>
      <c r="G560" s="34"/>
      <c r="H560" s="56"/>
    </row>
    <row r="561" spans="6:8" ht="12.75">
      <c r="F561" s="56"/>
      <c r="G561" s="34"/>
      <c r="H561" s="56"/>
    </row>
    <row r="562" spans="6:8" ht="12.75">
      <c r="F562" s="56"/>
      <c r="G562" s="34"/>
      <c r="H562" s="56"/>
    </row>
    <row r="563" spans="6:8" ht="12.75">
      <c r="F563" s="56"/>
      <c r="G563" s="34"/>
      <c r="H563" s="56"/>
    </row>
    <row r="564" spans="6:8" ht="12.75">
      <c r="F564" s="56"/>
      <c r="G564" s="34"/>
      <c r="H564" s="56"/>
    </row>
    <row r="565" spans="6:8" ht="12.75">
      <c r="F565" s="56"/>
      <c r="G565" s="34"/>
      <c r="H565" s="56"/>
    </row>
    <row r="566" spans="6:8" ht="12.75">
      <c r="F566" s="56"/>
      <c r="G566" s="34"/>
      <c r="H566" s="56"/>
    </row>
    <row r="567" spans="6:8" ht="12.75">
      <c r="F567" s="56"/>
      <c r="G567" s="34"/>
      <c r="H567" s="56"/>
    </row>
    <row r="568" spans="6:8" ht="12.75">
      <c r="F568" s="56"/>
      <c r="G568" s="34"/>
      <c r="H568" s="56"/>
    </row>
    <row r="569" spans="6:8" ht="12.75">
      <c r="F569" s="56"/>
      <c r="G569" s="34"/>
      <c r="H569" s="56"/>
    </row>
    <row r="570" spans="6:8" ht="12.75">
      <c r="F570" s="56"/>
      <c r="G570" s="34"/>
      <c r="H570" s="56"/>
    </row>
    <row r="571" spans="6:8" ht="12.75">
      <c r="F571" s="56"/>
      <c r="G571" s="34"/>
      <c r="H571" s="56"/>
    </row>
    <row r="572" spans="6:8" ht="12.75">
      <c r="F572" s="56"/>
      <c r="G572" s="34"/>
      <c r="H572" s="56"/>
    </row>
    <row r="573" spans="6:8" ht="12.75">
      <c r="F573" s="56"/>
      <c r="G573" s="34"/>
      <c r="H573" s="56"/>
    </row>
    <row r="574" spans="6:8" ht="12.75">
      <c r="F574" s="56"/>
      <c r="G574" s="34"/>
      <c r="H574" s="56"/>
    </row>
    <row r="575" spans="6:8" ht="12.75">
      <c r="F575" s="56"/>
      <c r="G575" s="34"/>
      <c r="H575" s="56"/>
    </row>
    <row r="576" spans="6:8" ht="12.75">
      <c r="F576" s="56"/>
      <c r="G576" s="34"/>
      <c r="H576" s="56"/>
    </row>
    <row r="577" spans="6:8" ht="12.75">
      <c r="F577" s="56"/>
      <c r="G577" s="34"/>
      <c r="H577" s="56"/>
    </row>
    <row r="578" spans="6:8" ht="12.75">
      <c r="F578" s="56"/>
      <c r="G578" s="34"/>
      <c r="H578" s="56"/>
    </row>
    <row r="579" spans="6:8" ht="12.75">
      <c r="F579" s="56"/>
      <c r="G579" s="34"/>
      <c r="H579" s="56"/>
    </row>
    <row r="580" spans="6:8" ht="12.75">
      <c r="F580" s="56"/>
      <c r="G580" s="34"/>
      <c r="H580" s="56"/>
    </row>
    <row r="581" spans="6:8" ht="12.75">
      <c r="F581" s="56"/>
      <c r="G581" s="34"/>
      <c r="H581" s="56"/>
    </row>
    <row r="582" spans="6:8" ht="12.75">
      <c r="F582" s="56"/>
      <c r="G582" s="34"/>
      <c r="H582" s="56"/>
    </row>
    <row r="583" spans="6:8" ht="12.75">
      <c r="F583" s="56"/>
      <c r="G583" s="34"/>
      <c r="H583" s="56"/>
    </row>
    <row r="584" spans="6:8" ht="12.75">
      <c r="F584" s="56"/>
      <c r="G584" s="34"/>
      <c r="H584" s="56"/>
    </row>
    <row r="585" spans="6:8" ht="12.75">
      <c r="F585" s="56"/>
      <c r="G585" s="34"/>
      <c r="H585" s="56"/>
    </row>
    <row r="586" spans="6:8" ht="12.75">
      <c r="F586" s="56"/>
      <c r="G586" s="34"/>
      <c r="H586" s="56"/>
    </row>
    <row r="587" spans="6:8" ht="12.75">
      <c r="F587" s="56"/>
      <c r="G587" s="34"/>
      <c r="H587" s="56"/>
    </row>
    <row r="588" spans="6:8" ht="12.75">
      <c r="F588" s="56"/>
      <c r="G588" s="34"/>
      <c r="H588" s="56"/>
    </row>
    <row r="589" spans="6:8" ht="12.75">
      <c r="F589" s="56"/>
      <c r="G589" s="34"/>
      <c r="H589" s="56"/>
    </row>
    <row r="590" spans="6:8" ht="12.75">
      <c r="F590" s="56"/>
      <c r="G590" s="34"/>
      <c r="H590" s="56"/>
    </row>
    <row r="591" spans="6:8" ht="12.75">
      <c r="F591" s="56"/>
      <c r="G591" s="34"/>
      <c r="H591" s="56"/>
    </row>
    <row r="592" spans="6:8" ht="12.75">
      <c r="F592" s="56"/>
      <c r="G592" s="34"/>
      <c r="H592" s="56"/>
    </row>
    <row r="593" spans="6:8" ht="12.75">
      <c r="F593" s="56"/>
      <c r="G593" s="34"/>
      <c r="H593" s="56"/>
    </row>
    <row r="594" spans="6:8" ht="12.75">
      <c r="F594" s="56"/>
      <c r="G594" s="34"/>
      <c r="H594" s="56"/>
    </row>
    <row r="595" spans="6:8" ht="12.75">
      <c r="F595" s="56"/>
      <c r="G595" s="34"/>
      <c r="H595" s="56"/>
    </row>
    <row r="596" spans="6:8" ht="12.75">
      <c r="F596" s="56"/>
      <c r="G596" s="34"/>
      <c r="H596" s="56"/>
    </row>
    <row r="597" spans="6:8" ht="12.75">
      <c r="F597" s="56"/>
      <c r="G597" s="34"/>
      <c r="H597" s="56"/>
    </row>
    <row r="598" spans="6:8" ht="12.75">
      <c r="F598" s="56"/>
      <c r="G598" s="34"/>
      <c r="H598" s="56"/>
    </row>
    <row r="599" spans="6:8" ht="12.75">
      <c r="F599" s="56"/>
      <c r="G599" s="34"/>
      <c r="H599" s="56"/>
    </row>
    <row r="600" spans="6:8" ht="12.75">
      <c r="F600" s="56"/>
      <c r="G600" s="34"/>
      <c r="H600" s="56"/>
    </row>
    <row r="601" spans="6:8" ht="12.75">
      <c r="F601" s="56"/>
      <c r="G601" s="34"/>
      <c r="H601" s="56"/>
    </row>
    <row r="602" spans="6:8" ht="12.75">
      <c r="F602" s="56"/>
      <c r="G602" s="34"/>
      <c r="H602" s="56"/>
    </row>
    <row r="603" spans="6:8" ht="12.75">
      <c r="F603" s="56"/>
      <c r="G603" s="34"/>
      <c r="H603" s="56"/>
    </row>
    <row r="604" spans="6:8" ht="12.75">
      <c r="F604" s="56"/>
      <c r="G604" s="34"/>
      <c r="H604" s="56"/>
    </row>
    <row r="605" spans="6:8" ht="12.75">
      <c r="F605" s="56"/>
      <c r="G605" s="34"/>
      <c r="H605" s="56"/>
    </row>
    <row r="606" spans="6:8" ht="12.75">
      <c r="F606" s="56"/>
      <c r="G606" s="34"/>
      <c r="H606" s="56"/>
    </row>
    <row r="607" spans="6:8" ht="12.75">
      <c r="F607" s="56"/>
      <c r="G607" s="34"/>
      <c r="H607" s="56"/>
    </row>
    <row r="608" spans="6:8" ht="12.75">
      <c r="F608" s="56"/>
      <c r="G608" s="34"/>
      <c r="H608" s="56"/>
    </row>
    <row r="609" spans="6:8" ht="12.75">
      <c r="F609" s="56"/>
      <c r="G609" s="34"/>
      <c r="H609" s="56"/>
    </row>
    <row r="610" spans="6:8" ht="12.75">
      <c r="F610" s="56"/>
      <c r="G610" s="34"/>
      <c r="H610" s="56"/>
    </row>
    <row r="611" spans="6:8" ht="12.75">
      <c r="F611" s="56"/>
      <c r="G611" s="34"/>
      <c r="H611" s="56"/>
    </row>
    <row r="612" spans="6:8" ht="12.75">
      <c r="F612" s="56"/>
      <c r="G612" s="34"/>
      <c r="H612" s="56"/>
    </row>
    <row r="613" spans="6:8" ht="12.75">
      <c r="F613" s="56"/>
      <c r="G613" s="34"/>
      <c r="H613" s="56"/>
    </row>
    <row r="614" spans="6:8" ht="12.75">
      <c r="F614" s="56"/>
      <c r="G614" s="34"/>
      <c r="H614" s="56"/>
    </row>
    <row r="615" spans="6:8" ht="12.75">
      <c r="F615" s="56"/>
      <c r="G615" s="34"/>
      <c r="H615" s="56"/>
    </row>
    <row r="616" spans="6:8" ht="12.75">
      <c r="F616" s="56"/>
      <c r="G616" s="34"/>
      <c r="H616" s="56"/>
    </row>
    <row r="617" spans="6:8" ht="12.75">
      <c r="F617" s="56"/>
      <c r="G617" s="34"/>
      <c r="H617" s="56"/>
    </row>
    <row r="618" spans="6:8" ht="12.75">
      <c r="F618" s="56"/>
      <c r="G618" s="34"/>
      <c r="H618" s="56"/>
    </row>
    <row r="619" spans="6:8" ht="12.75">
      <c r="F619" s="56"/>
      <c r="G619" s="34"/>
      <c r="H619" s="56"/>
    </row>
    <row r="620" spans="6:8" ht="12.75">
      <c r="F620" s="56"/>
      <c r="G620" s="34"/>
      <c r="H620" s="56"/>
    </row>
    <row r="621" spans="6:8" ht="12.75">
      <c r="F621" s="56"/>
      <c r="G621" s="34"/>
      <c r="H621" s="56"/>
    </row>
    <row r="622" spans="6:8" ht="12.75">
      <c r="F622" s="56"/>
      <c r="G622" s="34"/>
      <c r="H622" s="56"/>
    </row>
    <row r="623" spans="6:8" ht="12.75">
      <c r="F623" s="56"/>
      <c r="G623" s="34"/>
      <c r="H623" s="56"/>
    </row>
    <row r="624" spans="6:8" ht="12.75">
      <c r="F624" s="56"/>
      <c r="G624" s="34"/>
      <c r="H624" s="56"/>
    </row>
    <row r="625" spans="6:8" ht="12.75">
      <c r="F625" s="56"/>
      <c r="G625" s="34"/>
      <c r="H625" s="56"/>
    </row>
    <row r="626" spans="6:8" ht="12.75">
      <c r="F626" s="56"/>
      <c r="G626" s="34"/>
      <c r="H626" s="56"/>
    </row>
    <row r="627" spans="6:8" ht="12.75">
      <c r="F627" s="56"/>
      <c r="G627" s="34"/>
      <c r="H627" s="56"/>
    </row>
    <row r="628" spans="6:8" ht="12.75">
      <c r="F628" s="56"/>
      <c r="G628" s="34"/>
      <c r="H628" s="56"/>
    </row>
    <row r="629" spans="6:8" ht="12.75">
      <c r="F629" s="56"/>
      <c r="G629" s="34"/>
      <c r="H629" s="56"/>
    </row>
    <row r="630" spans="6:8" ht="12.75">
      <c r="F630" s="56"/>
      <c r="G630" s="34"/>
      <c r="H630" s="56"/>
    </row>
    <row r="631" spans="6:8" ht="12.75">
      <c r="F631" s="56"/>
      <c r="G631" s="34"/>
      <c r="H631" s="56"/>
    </row>
    <row r="632" spans="6:8" ht="12.75">
      <c r="F632" s="56"/>
      <c r="G632" s="34"/>
      <c r="H632" s="56"/>
    </row>
    <row r="633" spans="6:8" ht="12.75">
      <c r="F633" s="56"/>
      <c r="G633" s="34"/>
      <c r="H633" s="56"/>
    </row>
    <row r="634" spans="6:8" ht="12.75">
      <c r="F634" s="56"/>
      <c r="G634" s="34"/>
      <c r="H634" s="56"/>
    </row>
    <row r="635" spans="6:8" ht="12.75">
      <c r="F635" s="56"/>
      <c r="G635" s="34"/>
      <c r="H635" s="56"/>
    </row>
    <row r="636" spans="6:8" ht="12.75">
      <c r="F636" s="56"/>
      <c r="G636" s="34"/>
      <c r="H636" s="56"/>
    </row>
    <row r="637" spans="6:8" ht="12.75">
      <c r="F637" s="56"/>
      <c r="G637" s="34"/>
      <c r="H637" s="56"/>
    </row>
    <row r="638" spans="6:8" ht="12.75">
      <c r="F638" s="56"/>
      <c r="G638" s="34"/>
      <c r="H638" s="56"/>
    </row>
    <row r="639" spans="6:8" ht="12.75">
      <c r="F639" s="56"/>
      <c r="G639" s="34"/>
      <c r="H639" s="56"/>
    </row>
    <row r="640" spans="6:8" ht="12.75">
      <c r="F640" s="56"/>
      <c r="G640" s="34"/>
      <c r="H640" s="56"/>
    </row>
    <row r="641" spans="6:8" ht="12.75">
      <c r="F641" s="56"/>
      <c r="G641" s="34"/>
      <c r="H641" s="56"/>
    </row>
    <row r="642" spans="6:8" ht="12.75">
      <c r="F642" s="56"/>
      <c r="G642" s="34"/>
      <c r="H642" s="56"/>
    </row>
    <row r="643" spans="6:8" ht="12.75">
      <c r="F643" s="56"/>
      <c r="G643" s="34"/>
      <c r="H643" s="56"/>
    </row>
    <row r="644" spans="6:8" ht="12.75">
      <c r="F644" s="56"/>
      <c r="G644" s="34"/>
      <c r="H644" s="56"/>
    </row>
    <row r="645" spans="6:8" ht="12.75">
      <c r="F645" s="56"/>
      <c r="G645" s="34"/>
      <c r="H645" s="56"/>
    </row>
    <row r="646" spans="6:8" ht="12.75">
      <c r="F646" s="56"/>
      <c r="G646" s="34"/>
      <c r="H646" s="56"/>
    </row>
    <row r="647" spans="6:8" ht="12.75">
      <c r="F647" s="56"/>
      <c r="G647" s="34"/>
      <c r="H647" s="56"/>
    </row>
    <row r="648" spans="6:8" ht="12.75">
      <c r="F648" s="56"/>
      <c r="G648" s="34"/>
      <c r="H648" s="56"/>
    </row>
    <row r="649" spans="6:8" ht="12.75">
      <c r="F649" s="56"/>
      <c r="G649" s="34"/>
      <c r="H649" s="56"/>
    </row>
    <row r="650" spans="6:8" ht="12.75">
      <c r="F650" s="56"/>
      <c r="G650" s="34"/>
      <c r="H650" s="56"/>
    </row>
    <row r="651" spans="6:8" ht="12.75">
      <c r="F651" s="56"/>
      <c r="G651" s="34"/>
      <c r="H651" s="56"/>
    </row>
    <row r="652" spans="6:8" ht="12.75">
      <c r="F652" s="56"/>
      <c r="G652" s="34"/>
      <c r="H652" s="56"/>
    </row>
    <row r="653" spans="6:8" ht="12.75">
      <c r="F653" s="56"/>
      <c r="G653" s="34"/>
      <c r="H653" s="56"/>
    </row>
    <row r="654" spans="6:8" ht="12.75">
      <c r="F654" s="56"/>
      <c r="G654" s="34"/>
      <c r="H654" s="56"/>
    </row>
    <row r="655" spans="6:8" ht="12.75">
      <c r="F655" s="56"/>
      <c r="G655" s="34"/>
      <c r="H655" s="56"/>
    </row>
    <row r="656" spans="6:8" ht="12.75">
      <c r="F656" s="56"/>
      <c r="G656" s="34"/>
      <c r="H656" s="56"/>
    </row>
    <row r="657" spans="6:8" ht="12.75">
      <c r="F657" s="56"/>
      <c r="G657" s="34"/>
      <c r="H657" s="56"/>
    </row>
    <row r="658" spans="6:8" ht="12.75">
      <c r="F658" s="56"/>
      <c r="G658" s="34"/>
      <c r="H658" s="56"/>
    </row>
    <row r="659" spans="6:8" ht="12.75">
      <c r="F659" s="56"/>
      <c r="G659" s="34"/>
      <c r="H659" s="56"/>
    </row>
    <row r="660" spans="6:8" ht="12.75">
      <c r="F660" s="56"/>
      <c r="G660" s="34"/>
      <c r="H660" s="56"/>
    </row>
    <row r="661" spans="6:8" ht="12.75">
      <c r="F661" s="56"/>
      <c r="G661" s="34"/>
      <c r="H661" s="56"/>
    </row>
    <row r="662" spans="6:8" ht="12.75">
      <c r="F662" s="56"/>
      <c r="G662" s="34"/>
      <c r="H662" s="56"/>
    </row>
    <row r="663" spans="6:8" ht="12.75">
      <c r="F663" s="56"/>
      <c r="G663" s="34"/>
      <c r="H663" s="56"/>
    </row>
    <row r="664" spans="6:8" ht="12.75">
      <c r="F664" s="56"/>
      <c r="G664" s="34"/>
      <c r="H664" s="56"/>
    </row>
    <row r="665" spans="6:8" ht="12.75">
      <c r="F665" s="56"/>
      <c r="G665" s="34"/>
      <c r="H665" s="56"/>
    </row>
    <row r="666" spans="6:8" ht="12.75">
      <c r="F666" s="56"/>
      <c r="G666" s="34"/>
      <c r="H666" s="56"/>
    </row>
    <row r="667" spans="6:8" ht="12.75">
      <c r="F667" s="56"/>
      <c r="G667" s="34"/>
      <c r="H667" s="56"/>
    </row>
    <row r="668" spans="6:8" ht="12.75">
      <c r="F668" s="56"/>
      <c r="G668" s="34"/>
      <c r="H668" s="56"/>
    </row>
    <row r="669" spans="6:8" ht="12.75">
      <c r="F669" s="56"/>
      <c r="G669" s="34"/>
      <c r="H669" s="56"/>
    </row>
    <row r="670" spans="6:8" ht="12.75">
      <c r="F670" s="56"/>
      <c r="G670" s="34"/>
      <c r="H670" s="56"/>
    </row>
    <row r="671" spans="6:8" ht="12.75">
      <c r="F671" s="56"/>
      <c r="G671" s="34"/>
      <c r="H671" s="56"/>
    </row>
    <row r="672" spans="6:8" ht="12.75">
      <c r="F672" s="56"/>
      <c r="G672" s="34"/>
      <c r="H672" s="56"/>
    </row>
    <row r="673" spans="6:8" ht="12.75">
      <c r="F673" s="56"/>
      <c r="G673" s="34"/>
      <c r="H673" s="56"/>
    </row>
    <row r="674" spans="6:8" ht="12.75">
      <c r="F674" s="56"/>
      <c r="G674" s="34"/>
      <c r="H674" s="56"/>
    </row>
    <row r="675" spans="6:8" ht="12.75">
      <c r="F675" s="56"/>
      <c r="G675" s="34"/>
      <c r="H675" s="56"/>
    </row>
    <row r="676" spans="6:8" ht="12.75">
      <c r="F676" s="56"/>
      <c r="G676" s="34"/>
      <c r="H676" s="56"/>
    </row>
    <row r="677" spans="6:8" ht="12.75">
      <c r="F677" s="56"/>
      <c r="G677" s="34"/>
      <c r="H677" s="56"/>
    </row>
    <row r="678" spans="6:8" ht="12.75">
      <c r="F678" s="56"/>
      <c r="G678" s="34"/>
      <c r="H678" s="56"/>
    </row>
    <row r="679" spans="6:8" ht="12.75">
      <c r="F679" s="56"/>
      <c r="G679" s="34"/>
      <c r="H679" s="56"/>
    </row>
    <row r="680" spans="6:8" ht="12.75">
      <c r="F680" s="56"/>
      <c r="G680" s="34"/>
      <c r="H680" s="56"/>
    </row>
    <row r="681" spans="6:8" ht="12.75">
      <c r="F681" s="56"/>
      <c r="G681" s="34"/>
      <c r="H681" s="56"/>
    </row>
    <row r="682" spans="6:8" ht="12.75">
      <c r="F682" s="56"/>
      <c r="G682" s="34"/>
      <c r="H682" s="56"/>
    </row>
    <row r="683" spans="6:8" ht="12.75">
      <c r="F683" s="56"/>
      <c r="G683" s="34"/>
      <c r="H683" s="56"/>
    </row>
    <row r="684" spans="6:8" ht="12.75">
      <c r="F684" s="56"/>
      <c r="G684" s="34"/>
      <c r="H684" s="56"/>
    </row>
    <row r="685" spans="6:8" ht="12.75">
      <c r="F685" s="56"/>
      <c r="G685" s="34"/>
      <c r="H685" s="56"/>
    </row>
    <row r="686" spans="6:8" ht="12.75">
      <c r="F686" s="56"/>
      <c r="G686" s="34"/>
      <c r="H686" s="56"/>
    </row>
    <row r="687" spans="6:8" ht="12.75">
      <c r="F687" s="56"/>
      <c r="G687" s="34"/>
      <c r="H687" s="56"/>
    </row>
    <row r="688" spans="6:8" ht="12.75">
      <c r="F688" s="56"/>
      <c r="G688" s="34"/>
      <c r="H688" s="56"/>
    </row>
    <row r="689" spans="6:8" ht="12.75">
      <c r="F689" s="56"/>
      <c r="G689" s="34"/>
      <c r="H689" s="56"/>
    </row>
    <row r="690" spans="6:8" ht="12.75">
      <c r="F690" s="56"/>
      <c r="G690" s="34"/>
      <c r="H690" s="56"/>
    </row>
    <row r="691" spans="6:8" ht="12.75">
      <c r="F691" s="56"/>
      <c r="G691" s="34"/>
      <c r="H691" s="56"/>
    </row>
    <row r="692" spans="6:8" ht="12.75">
      <c r="F692" s="56"/>
      <c r="G692" s="34"/>
      <c r="H692" s="56"/>
    </row>
    <row r="693" spans="6:8" ht="12.75">
      <c r="F693" s="56"/>
      <c r="G693" s="34"/>
      <c r="H693" s="56"/>
    </row>
    <row r="694" spans="6:8" ht="12.75">
      <c r="F694" s="56"/>
      <c r="G694" s="34"/>
      <c r="H694" s="56"/>
    </row>
    <row r="695" spans="6:8" ht="12.75">
      <c r="F695" s="56"/>
      <c r="G695" s="34"/>
      <c r="H695" s="56"/>
    </row>
    <row r="696" spans="6:8" ht="12.75">
      <c r="F696" s="56"/>
      <c r="G696" s="34"/>
      <c r="H696" s="56"/>
    </row>
    <row r="697" spans="6:8" ht="12.75">
      <c r="F697" s="56"/>
      <c r="G697" s="34"/>
      <c r="H697" s="56"/>
    </row>
    <row r="698" spans="6:8" ht="12.75">
      <c r="F698" s="56"/>
      <c r="G698" s="34"/>
      <c r="H698" s="56"/>
    </row>
    <row r="699" spans="6:8" ht="12.75">
      <c r="F699" s="56"/>
      <c r="G699" s="34"/>
      <c r="H699" s="56"/>
    </row>
    <row r="700" spans="6:8" ht="12.75">
      <c r="F700" s="56"/>
      <c r="G700" s="34"/>
      <c r="H700" s="56"/>
    </row>
    <row r="701" spans="6:8" ht="12.75">
      <c r="F701" s="56"/>
      <c r="G701" s="34"/>
      <c r="H701" s="56"/>
    </row>
    <row r="702" spans="6:8" ht="12.75">
      <c r="F702" s="56"/>
      <c r="G702" s="34"/>
      <c r="H702" s="56"/>
    </row>
    <row r="703" spans="6:8" ht="12.75">
      <c r="F703" s="56"/>
      <c r="G703" s="34"/>
      <c r="H703" s="56"/>
    </row>
    <row r="704" spans="6:8" ht="12.75">
      <c r="F704" s="56"/>
      <c r="G704" s="34"/>
      <c r="H704" s="56"/>
    </row>
    <row r="705" spans="6:8" ht="12.75">
      <c r="F705" s="56"/>
      <c r="G705" s="34"/>
      <c r="H705" s="56"/>
    </row>
    <row r="706" spans="6:8" ht="12.75">
      <c r="F706" s="56"/>
      <c r="G706" s="34"/>
      <c r="H706" s="56"/>
    </row>
    <row r="707" spans="6:8" ht="12.75">
      <c r="F707" s="56"/>
      <c r="G707" s="34"/>
      <c r="H707" s="56"/>
    </row>
    <row r="708" spans="6:8" ht="12.75">
      <c r="F708" s="56"/>
      <c r="G708" s="34"/>
      <c r="H708" s="56"/>
    </row>
    <row r="709" spans="6:8" ht="12.75">
      <c r="F709" s="56"/>
      <c r="G709" s="34"/>
      <c r="H709" s="56"/>
    </row>
    <row r="710" spans="6:8" ht="12.75">
      <c r="F710" s="56"/>
      <c r="G710" s="34"/>
      <c r="H710" s="56"/>
    </row>
    <row r="711" spans="6:8" ht="12.75">
      <c r="F711" s="56"/>
      <c r="G711" s="34"/>
      <c r="H711" s="56"/>
    </row>
    <row r="712" spans="6:8" ht="12.75">
      <c r="F712" s="56"/>
      <c r="G712" s="34"/>
      <c r="H712" s="56"/>
    </row>
    <row r="713" spans="6:8" ht="12.75">
      <c r="F713" s="56"/>
      <c r="G713" s="34"/>
      <c r="H713" s="56"/>
    </row>
    <row r="714" spans="6:8" ht="12.75">
      <c r="F714" s="56"/>
      <c r="G714" s="34"/>
      <c r="H714" s="56"/>
    </row>
    <row r="715" spans="6:8" ht="12.75">
      <c r="F715" s="56"/>
      <c r="G715" s="34"/>
      <c r="H715" s="56"/>
    </row>
    <row r="716" spans="6:8" ht="12.75">
      <c r="F716" s="56"/>
      <c r="G716" s="34"/>
      <c r="H716" s="56"/>
    </row>
    <row r="717" spans="6:8" ht="12.75">
      <c r="F717" s="56"/>
      <c r="G717" s="34"/>
      <c r="H717" s="56"/>
    </row>
    <row r="718" spans="6:8" ht="12.75">
      <c r="F718" s="56"/>
      <c r="G718" s="34"/>
      <c r="H718" s="56"/>
    </row>
    <row r="719" spans="6:8" ht="12.75">
      <c r="F719" s="56"/>
      <c r="G719" s="34"/>
      <c r="H719" s="56"/>
    </row>
    <row r="720" spans="6:8" ht="12.75">
      <c r="F720" s="56"/>
      <c r="G720" s="34"/>
      <c r="H720" s="56"/>
    </row>
    <row r="721" spans="6:8" ht="12.75">
      <c r="F721" s="56"/>
      <c r="G721" s="34"/>
      <c r="H721" s="56"/>
    </row>
    <row r="722" spans="6:8" ht="12.75">
      <c r="F722" s="56"/>
      <c r="G722" s="34"/>
      <c r="H722" s="56"/>
    </row>
    <row r="723" spans="6:8" ht="12.75">
      <c r="F723" s="56"/>
      <c r="G723" s="34"/>
      <c r="H723" s="56"/>
    </row>
    <row r="724" spans="6:8" ht="12.75">
      <c r="F724" s="56"/>
      <c r="G724" s="34"/>
      <c r="H724" s="56"/>
    </row>
    <row r="725" spans="6:8" ht="12.75">
      <c r="F725" s="56"/>
      <c r="G725" s="34"/>
      <c r="H725" s="56"/>
    </row>
    <row r="726" spans="6:8" ht="12.75">
      <c r="F726" s="56"/>
      <c r="G726" s="34"/>
      <c r="H726" s="56"/>
    </row>
    <row r="727" spans="6:8" ht="12.75">
      <c r="F727" s="56"/>
      <c r="G727" s="34"/>
      <c r="H727" s="56"/>
    </row>
    <row r="728" spans="6:8" ht="12.75">
      <c r="F728" s="56"/>
      <c r="G728" s="34"/>
      <c r="H728" s="56"/>
    </row>
    <row r="729" spans="6:8" ht="12.75">
      <c r="F729" s="56"/>
      <c r="G729" s="34"/>
      <c r="H729" s="56"/>
    </row>
    <row r="730" spans="6:8" ht="12.75">
      <c r="F730" s="56"/>
      <c r="G730" s="34"/>
      <c r="H730" s="56"/>
    </row>
    <row r="731" spans="6:8" ht="12.75">
      <c r="F731" s="56"/>
      <c r="G731" s="34"/>
      <c r="H731" s="56"/>
    </row>
    <row r="732" spans="6:8" ht="12.75">
      <c r="F732" s="56"/>
      <c r="G732" s="34"/>
      <c r="H732" s="56"/>
    </row>
    <row r="733" spans="6:8" ht="12.75">
      <c r="F733" s="56"/>
      <c r="G733" s="34"/>
      <c r="H733" s="56"/>
    </row>
    <row r="734" spans="6:8" ht="12.75">
      <c r="F734" s="56"/>
      <c r="G734" s="34"/>
      <c r="H734" s="56"/>
    </row>
    <row r="735" spans="6:8" ht="12.75">
      <c r="F735" s="56"/>
      <c r="G735" s="34"/>
      <c r="H735" s="56"/>
    </row>
    <row r="736" spans="6:8" ht="12.75">
      <c r="F736" s="56"/>
      <c r="G736" s="34"/>
      <c r="H736" s="56"/>
    </row>
    <row r="737" spans="6:8" ht="12.75">
      <c r="F737" s="56"/>
      <c r="G737" s="34"/>
      <c r="H737" s="56"/>
    </row>
    <row r="738" spans="6:8" ht="12.75">
      <c r="F738" s="56"/>
      <c r="G738" s="34"/>
      <c r="H738" s="56"/>
    </row>
    <row r="739" spans="6:8" ht="12.75">
      <c r="F739" s="56"/>
      <c r="G739" s="34"/>
      <c r="H739" s="56"/>
    </row>
    <row r="740" spans="6:8" ht="12.75">
      <c r="F740" s="56"/>
      <c r="G740" s="34"/>
      <c r="H740" s="56"/>
    </row>
    <row r="741" spans="6:8" ht="12.75">
      <c r="F741" s="56"/>
      <c r="G741" s="34"/>
      <c r="H741" s="56"/>
    </row>
    <row r="742" spans="6:8" ht="12.75">
      <c r="F742" s="56"/>
      <c r="G742" s="34"/>
      <c r="H742" s="56"/>
    </row>
    <row r="743" spans="6:8" ht="12.75">
      <c r="F743" s="56"/>
      <c r="G743" s="34"/>
      <c r="H743" s="56"/>
    </row>
    <row r="744" spans="6:8" ht="12.75">
      <c r="F744" s="56"/>
      <c r="G744" s="34"/>
      <c r="H744" s="56"/>
    </row>
    <row r="745" spans="6:8" ht="12.75">
      <c r="F745" s="56"/>
      <c r="G745" s="34"/>
      <c r="H745" s="56"/>
    </row>
    <row r="746" spans="6:8" ht="12.75">
      <c r="F746" s="56"/>
      <c r="G746" s="34"/>
      <c r="H746" s="56"/>
    </row>
    <row r="747" spans="6:8" ht="12.75">
      <c r="F747" s="56"/>
      <c r="G747" s="34"/>
      <c r="H747" s="56"/>
    </row>
    <row r="748" spans="6:8" ht="12.75">
      <c r="F748" s="56"/>
      <c r="G748" s="34"/>
      <c r="H748" s="56"/>
    </row>
    <row r="749" spans="6:8" ht="12.75">
      <c r="F749" s="56"/>
      <c r="G749" s="34"/>
      <c r="H749" s="56"/>
    </row>
    <row r="750" spans="6:8" ht="12.75">
      <c r="F750" s="56"/>
      <c r="G750" s="34"/>
      <c r="H750" s="56"/>
    </row>
    <row r="751" spans="6:8" ht="12.75">
      <c r="F751" s="56"/>
      <c r="G751" s="34"/>
      <c r="H751" s="56"/>
    </row>
    <row r="752" spans="6:8" ht="12.75">
      <c r="F752" s="56"/>
      <c r="G752" s="34"/>
      <c r="H752" s="56"/>
    </row>
    <row r="753" spans="6:8" ht="12.75">
      <c r="F753" s="56"/>
      <c r="G753" s="34"/>
      <c r="H753" s="56"/>
    </row>
    <row r="754" spans="6:8" ht="12.75">
      <c r="F754" s="56"/>
      <c r="G754" s="34"/>
      <c r="H754" s="56"/>
    </row>
    <row r="755" spans="6:8" ht="12.75">
      <c r="F755" s="56"/>
      <c r="G755" s="34"/>
      <c r="H755" s="56"/>
    </row>
    <row r="756" spans="6:8" ht="12.75">
      <c r="F756" s="56"/>
      <c r="G756" s="34"/>
      <c r="H756" s="56"/>
    </row>
    <row r="757" spans="6:8" ht="12.75">
      <c r="F757" s="56"/>
      <c r="G757" s="34"/>
      <c r="H757" s="56"/>
    </row>
    <row r="758" spans="6:8" ht="12.75">
      <c r="F758" s="56"/>
      <c r="G758" s="34"/>
      <c r="H758" s="56"/>
    </row>
    <row r="759" spans="6:8" ht="12.75">
      <c r="F759" s="56"/>
      <c r="G759" s="34"/>
      <c r="H759" s="56"/>
    </row>
    <row r="760" spans="6:8" ht="12.75">
      <c r="F760" s="56"/>
      <c r="G760" s="34"/>
      <c r="H760" s="56"/>
    </row>
    <row r="761" spans="6:8" ht="12.75">
      <c r="F761" s="56"/>
      <c r="G761" s="34"/>
      <c r="H761" s="56"/>
    </row>
    <row r="762" spans="6:8" ht="12.75">
      <c r="F762" s="56"/>
      <c r="G762" s="34"/>
      <c r="H762" s="56"/>
    </row>
    <row r="763" spans="6:8" ht="12.75">
      <c r="F763" s="56"/>
      <c r="G763" s="34"/>
      <c r="H763" s="56"/>
    </row>
    <row r="764" spans="6:8" ht="12.75">
      <c r="F764" s="56"/>
      <c r="G764" s="34"/>
      <c r="H764" s="56"/>
    </row>
    <row r="765" spans="6:8" ht="12.75">
      <c r="F765" s="56"/>
      <c r="G765" s="34"/>
      <c r="H765" s="56"/>
    </row>
    <row r="766" spans="6:8" ht="12.75">
      <c r="F766" s="56"/>
      <c r="G766" s="34"/>
      <c r="H766" s="56"/>
    </row>
    <row r="767" spans="6:8" ht="12.75">
      <c r="F767" s="56"/>
      <c r="G767" s="34"/>
      <c r="H767" s="56"/>
    </row>
    <row r="768" spans="6:8" ht="12.75">
      <c r="F768" s="56"/>
      <c r="G768" s="34"/>
      <c r="H768" s="56"/>
    </row>
    <row r="769" spans="6:8" ht="12.75">
      <c r="F769" s="56"/>
      <c r="G769" s="34"/>
      <c r="H769" s="56"/>
    </row>
    <row r="770" spans="6:8" ht="12.75">
      <c r="F770" s="56"/>
      <c r="G770" s="34"/>
      <c r="H770" s="56"/>
    </row>
    <row r="771" spans="6:8" ht="12.75">
      <c r="F771" s="56"/>
      <c r="G771" s="34"/>
      <c r="H771" s="56"/>
    </row>
    <row r="772" spans="6:8" ht="12.75">
      <c r="F772" s="56"/>
      <c r="G772" s="34"/>
      <c r="H772" s="56"/>
    </row>
    <row r="773" spans="6:8" ht="12.75">
      <c r="F773" s="56"/>
      <c r="G773" s="34"/>
      <c r="H773" s="56"/>
    </row>
    <row r="774" spans="6:8" ht="12.75">
      <c r="F774" s="56"/>
      <c r="G774" s="34"/>
      <c r="H774" s="56"/>
    </row>
    <row r="775" spans="6:8" ht="12.75">
      <c r="F775" s="56"/>
      <c r="G775" s="34"/>
      <c r="H775" s="56"/>
    </row>
    <row r="776" spans="6:8" ht="12.75">
      <c r="F776" s="56"/>
      <c r="G776" s="34"/>
      <c r="H776" s="56"/>
    </row>
    <row r="777" spans="6:8" ht="12.75">
      <c r="F777" s="56"/>
      <c r="G777" s="34"/>
      <c r="H777" s="56"/>
    </row>
    <row r="778" spans="6:8" ht="12.75">
      <c r="F778" s="56"/>
      <c r="G778" s="34"/>
      <c r="H778" s="56"/>
    </row>
    <row r="779" spans="6:8" ht="12.75">
      <c r="F779" s="56"/>
      <c r="G779" s="34"/>
      <c r="H779" s="56"/>
    </row>
    <row r="780" spans="6:8" ht="12.75">
      <c r="F780" s="56"/>
      <c r="G780" s="34"/>
      <c r="H780" s="56"/>
    </row>
    <row r="781" spans="6:8" ht="12.75">
      <c r="F781" s="56"/>
      <c r="G781" s="34"/>
      <c r="H781" s="56"/>
    </row>
    <row r="782" spans="6:8" ht="12.75">
      <c r="F782" s="56"/>
      <c r="G782" s="34"/>
      <c r="H782" s="56"/>
    </row>
    <row r="783" spans="6:8" ht="12.75">
      <c r="F783" s="56"/>
      <c r="G783" s="34"/>
      <c r="H783" s="56"/>
    </row>
    <row r="784" spans="6:8" ht="12.75">
      <c r="F784" s="56"/>
      <c r="G784" s="34"/>
      <c r="H784" s="56"/>
    </row>
    <row r="785" spans="6:8" ht="12.75">
      <c r="F785" s="56"/>
      <c r="G785" s="34"/>
      <c r="H785" s="56"/>
    </row>
    <row r="786" spans="6:8" ht="12.75">
      <c r="F786" s="56"/>
      <c r="G786" s="34"/>
      <c r="H786" s="56"/>
    </row>
    <row r="787" spans="6:8" ht="12.75">
      <c r="F787" s="56"/>
      <c r="G787" s="34"/>
      <c r="H787" s="56"/>
    </row>
    <row r="788" spans="6:8" ht="12.75">
      <c r="F788" s="56"/>
      <c r="G788" s="34"/>
      <c r="H788" s="56"/>
    </row>
    <row r="789" spans="6:8" ht="12.75">
      <c r="F789" s="56"/>
      <c r="G789" s="34"/>
      <c r="H789" s="56"/>
    </row>
    <row r="790" spans="6:8" ht="12.75">
      <c r="F790" s="56"/>
      <c r="G790" s="34"/>
      <c r="H790" s="56"/>
    </row>
    <row r="791" spans="6:8" ht="12.75">
      <c r="F791" s="56"/>
      <c r="G791" s="34"/>
      <c r="H791" s="56"/>
    </row>
    <row r="792" spans="6:8" ht="12.75">
      <c r="F792" s="56"/>
      <c r="G792" s="34"/>
      <c r="H792" s="56"/>
    </row>
    <row r="793" spans="6:8" ht="12.75">
      <c r="F793" s="56"/>
      <c r="G793" s="34"/>
      <c r="H793" s="56"/>
    </row>
    <row r="794" spans="6:8" ht="12.75">
      <c r="F794" s="56"/>
      <c r="G794" s="34"/>
      <c r="H794" s="56"/>
    </row>
    <row r="795" spans="6:8" ht="12.75">
      <c r="F795" s="56"/>
      <c r="G795" s="34"/>
      <c r="H795" s="56"/>
    </row>
    <row r="796" spans="6:8" ht="12.75">
      <c r="F796" s="56"/>
      <c r="G796" s="34"/>
      <c r="H796" s="56"/>
    </row>
    <row r="797" spans="6:8" ht="12.75">
      <c r="F797" s="56"/>
      <c r="G797" s="34"/>
      <c r="H797" s="56"/>
    </row>
    <row r="798" spans="6:8" ht="12.75">
      <c r="F798" s="56"/>
      <c r="G798" s="34"/>
      <c r="H798" s="56"/>
    </row>
    <row r="799" spans="6:8" ht="12.75">
      <c r="F799" s="56"/>
      <c r="G799" s="34"/>
      <c r="H799" s="56"/>
    </row>
    <row r="800" spans="6:8" ht="12.75">
      <c r="F800" s="56"/>
      <c r="G800" s="34"/>
      <c r="H800" s="56"/>
    </row>
    <row r="801" spans="6:8" ht="12.75">
      <c r="F801" s="56"/>
      <c r="G801" s="34"/>
      <c r="H801" s="56"/>
    </row>
    <row r="802" spans="6:8" ht="12.75">
      <c r="F802" s="56"/>
      <c r="G802" s="34"/>
      <c r="H802" s="56"/>
    </row>
    <row r="803" spans="6:8" ht="12.75">
      <c r="F803" s="56"/>
      <c r="G803" s="34"/>
      <c r="H803" s="56"/>
    </row>
    <row r="804" spans="6:8" ht="12.75">
      <c r="F804" s="56"/>
      <c r="G804" s="34"/>
      <c r="H804" s="56"/>
    </row>
    <row r="805" spans="6:8" ht="12.75">
      <c r="F805" s="56"/>
      <c r="G805" s="34"/>
      <c r="H805" s="56"/>
    </row>
    <row r="806" spans="6:8" ht="12.75">
      <c r="F806" s="56"/>
      <c r="G806" s="34"/>
      <c r="H806" s="56"/>
    </row>
    <row r="807" spans="6:8" ht="12.75">
      <c r="F807" s="56"/>
      <c r="G807" s="34"/>
      <c r="H807" s="56"/>
    </row>
    <row r="808" spans="6:8" ht="12.75">
      <c r="F808" s="56"/>
      <c r="G808" s="34"/>
      <c r="H808" s="56"/>
    </row>
    <row r="809" spans="6:8" ht="12.75">
      <c r="F809" s="56"/>
      <c r="G809" s="34"/>
      <c r="H809" s="56"/>
    </row>
    <row r="810" spans="6:8" ht="12.75">
      <c r="F810" s="56"/>
      <c r="G810" s="34"/>
      <c r="H810" s="56"/>
    </row>
    <row r="811" spans="6:8" ht="12.75">
      <c r="F811" s="56"/>
      <c r="G811" s="34"/>
      <c r="H811" s="56"/>
    </row>
    <row r="812" spans="6:8" ht="12.75">
      <c r="F812" s="56"/>
      <c r="G812" s="34"/>
      <c r="H812" s="56"/>
    </row>
    <row r="813" spans="6:8" ht="12.75">
      <c r="F813" s="56"/>
      <c r="G813" s="34"/>
      <c r="H813" s="56"/>
    </row>
    <row r="814" spans="6:8" ht="12.75">
      <c r="F814" s="56"/>
      <c r="G814" s="34"/>
      <c r="H814" s="56"/>
    </row>
    <row r="815" spans="6:8" ht="12.75">
      <c r="F815" s="56"/>
      <c r="G815" s="34"/>
      <c r="H815" s="56"/>
    </row>
    <row r="816" spans="6:8" ht="12.75">
      <c r="F816" s="56"/>
      <c r="G816" s="34"/>
      <c r="H816" s="56"/>
    </row>
    <row r="817" spans="6:8" ht="12.75">
      <c r="F817" s="56"/>
      <c r="G817" s="34"/>
      <c r="H817" s="56"/>
    </row>
    <row r="818" spans="6:8" ht="12.75">
      <c r="F818" s="56"/>
      <c r="G818" s="34"/>
      <c r="H818" s="56"/>
    </row>
    <row r="819" spans="6:8" ht="12.75">
      <c r="F819" s="56"/>
      <c r="G819" s="34"/>
      <c r="H819" s="56"/>
    </row>
    <row r="820" spans="6:8" ht="12.75">
      <c r="F820" s="56"/>
      <c r="G820" s="34"/>
      <c r="H820" s="56"/>
    </row>
    <row r="821" spans="6:8" ht="12.75">
      <c r="F821" s="56"/>
      <c r="G821" s="34"/>
      <c r="H821" s="56"/>
    </row>
    <row r="822" spans="6:8" ht="12.75">
      <c r="F822" s="56"/>
      <c r="G822" s="34"/>
      <c r="H822" s="56"/>
    </row>
    <row r="823" spans="6:8" ht="12.75">
      <c r="F823" s="56"/>
      <c r="G823" s="34"/>
      <c r="H823" s="56"/>
    </row>
    <row r="824" spans="6:8" ht="12.75">
      <c r="F824" s="56"/>
      <c r="G824" s="34"/>
      <c r="H824" s="56"/>
    </row>
    <row r="825" spans="6:8" ht="12.75">
      <c r="F825" s="56"/>
      <c r="G825" s="34"/>
      <c r="H825" s="56"/>
    </row>
    <row r="826" spans="6:8" ht="12.75">
      <c r="F826" s="56"/>
      <c r="G826" s="34"/>
      <c r="H826" s="56"/>
    </row>
    <row r="827" spans="6:8" ht="12.75">
      <c r="F827" s="56"/>
      <c r="G827" s="34"/>
      <c r="H827" s="56"/>
    </row>
    <row r="828" spans="6:8" ht="12.75">
      <c r="F828" s="56"/>
      <c r="G828" s="34"/>
      <c r="H828" s="56"/>
    </row>
    <row r="829" spans="6:8" ht="12.75">
      <c r="F829" s="56"/>
      <c r="G829" s="34"/>
      <c r="H829" s="56"/>
    </row>
    <row r="830" spans="6:8" ht="12.75">
      <c r="F830" s="56"/>
      <c r="G830" s="34"/>
      <c r="H830" s="56"/>
    </row>
    <row r="831" spans="6:8" ht="12.75">
      <c r="F831" s="56"/>
      <c r="G831" s="34"/>
      <c r="H831" s="56"/>
    </row>
    <row r="832" spans="6:8" ht="12.75">
      <c r="F832" s="56"/>
      <c r="G832" s="34"/>
      <c r="H832" s="56"/>
    </row>
    <row r="833" spans="6:8" ht="12.75">
      <c r="F833" s="56"/>
      <c r="G833" s="34"/>
      <c r="H833" s="56"/>
    </row>
    <row r="834" spans="6:8" ht="12.75">
      <c r="F834" s="56"/>
      <c r="G834" s="34"/>
      <c r="H834" s="56"/>
    </row>
    <row r="835" spans="6:8" ht="12.75">
      <c r="F835" s="56"/>
      <c r="G835" s="34"/>
      <c r="H835" s="56"/>
    </row>
    <row r="836" spans="6:8" ht="12.75">
      <c r="F836" s="56"/>
      <c r="G836" s="34"/>
      <c r="H836" s="56"/>
    </row>
    <row r="837" spans="6:8" ht="12.75">
      <c r="F837" s="56"/>
      <c r="G837" s="34"/>
      <c r="H837" s="56"/>
    </row>
    <row r="838" spans="6:8" ht="12.75">
      <c r="F838" s="56"/>
      <c r="G838" s="34"/>
      <c r="H838" s="56"/>
    </row>
    <row r="839" spans="6:8" ht="12.75">
      <c r="F839" s="56"/>
      <c r="G839" s="34"/>
      <c r="H839" s="56"/>
    </row>
    <row r="840" spans="6:8" ht="12.75">
      <c r="F840" s="56"/>
      <c r="G840" s="34"/>
      <c r="H840" s="56"/>
    </row>
    <row r="841" spans="6:8" ht="12.75">
      <c r="F841" s="56"/>
      <c r="G841" s="34"/>
      <c r="H841" s="56"/>
    </row>
    <row r="842" spans="6:8" ht="12.75">
      <c r="F842" s="56"/>
      <c r="G842" s="34"/>
      <c r="H842" s="56"/>
    </row>
    <row r="843" spans="6:8" ht="12.75">
      <c r="F843" s="56"/>
      <c r="G843" s="34"/>
      <c r="H843" s="56"/>
    </row>
    <row r="844" spans="6:8" ht="12.75">
      <c r="F844" s="56"/>
      <c r="G844" s="34"/>
      <c r="H844" s="56"/>
    </row>
    <row r="845" spans="6:8" ht="12.75">
      <c r="F845" s="56"/>
      <c r="G845" s="34"/>
      <c r="H845" s="56"/>
    </row>
    <row r="846" spans="6:8" ht="12.75">
      <c r="F846" s="56"/>
      <c r="G846" s="34"/>
      <c r="H846" s="56"/>
    </row>
    <row r="847" spans="6:8" ht="12.75">
      <c r="F847" s="56"/>
      <c r="G847" s="34"/>
      <c r="H847" s="56"/>
    </row>
    <row r="848" spans="6:8" ht="12.75">
      <c r="F848" s="56"/>
      <c r="G848" s="34"/>
      <c r="H848" s="56"/>
    </row>
    <row r="849" spans="6:8" ht="12.75">
      <c r="F849" s="56"/>
      <c r="G849" s="34"/>
      <c r="H849" s="56"/>
    </row>
    <row r="850" spans="6:8" ht="12.75">
      <c r="F850" s="56"/>
      <c r="G850" s="34"/>
      <c r="H850" s="56"/>
    </row>
    <row r="851" spans="6:8" ht="12.75">
      <c r="F851" s="56"/>
      <c r="G851" s="34"/>
      <c r="H851" s="56"/>
    </row>
    <row r="852" spans="6:8" ht="12.75">
      <c r="F852" s="56"/>
      <c r="G852" s="34"/>
      <c r="H852" s="56"/>
    </row>
    <row r="853" spans="6:8" ht="12.75">
      <c r="F853" s="56"/>
      <c r="G853" s="34"/>
      <c r="H853" s="56"/>
    </row>
    <row r="854" spans="6:8" ht="12.75">
      <c r="F854" s="56"/>
      <c r="G854" s="34"/>
      <c r="H854" s="56"/>
    </row>
    <row r="855" spans="6:8" ht="12.75">
      <c r="F855" s="56"/>
      <c r="G855" s="34"/>
      <c r="H855" s="56"/>
    </row>
    <row r="856" spans="6:8" ht="12.75">
      <c r="F856" s="56"/>
      <c r="G856" s="34"/>
      <c r="H856" s="56"/>
    </row>
    <row r="857" spans="6:8" ht="12.75">
      <c r="F857" s="56"/>
      <c r="G857" s="34"/>
      <c r="H857" s="56"/>
    </row>
    <row r="858" spans="6:8" ht="12.75">
      <c r="F858" s="56"/>
      <c r="G858" s="34"/>
      <c r="H858" s="56"/>
    </row>
    <row r="859" spans="6:8" ht="12.75">
      <c r="F859" s="56"/>
      <c r="G859" s="34"/>
      <c r="H859" s="56"/>
    </row>
    <row r="860" spans="6:8" ht="12.75">
      <c r="F860" s="56"/>
      <c r="G860" s="34"/>
      <c r="H860" s="56"/>
    </row>
    <row r="861" spans="6:8" ht="12.75">
      <c r="F861" s="56"/>
      <c r="G861" s="34"/>
      <c r="H861" s="56"/>
    </row>
    <row r="862" spans="6:8" ht="12.75">
      <c r="F862" s="56"/>
      <c r="G862" s="34"/>
      <c r="H862" s="56"/>
    </row>
    <row r="863" spans="6:8" ht="12.75">
      <c r="F863" s="56"/>
      <c r="G863" s="34"/>
      <c r="H863" s="56"/>
    </row>
    <row r="864" spans="6:8" ht="12.75">
      <c r="F864" s="56"/>
      <c r="G864" s="34"/>
      <c r="H864" s="56"/>
    </row>
    <row r="865" spans="6:8" ht="12.75">
      <c r="F865" s="56"/>
      <c r="G865" s="34"/>
      <c r="H865" s="56"/>
    </row>
    <row r="866" spans="6:8" ht="12.75">
      <c r="F866" s="56"/>
      <c r="G866" s="34"/>
      <c r="H866" s="56"/>
    </row>
    <row r="867" spans="6:8" ht="12.75">
      <c r="F867" s="56"/>
      <c r="G867" s="34"/>
      <c r="H867" s="56"/>
    </row>
    <row r="868" spans="6:8" ht="12.75">
      <c r="F868" s="56"/>
      <c r="G868" s="34"/>
      <c r="H868" s="56"/>
    </row>
    <row r="869" spans="6:8" ht="12.75">
      <c r="F869" s="56"/>
      <c r="G869" s="34"/>
      <c r="H869" s="56"/>
    </row>
    <row r="870" spans="6:8" ht="12.75">
      <c r="F870" s="56"/>
      <c r="G870" s="34"/>
      <c r="H870" s="56"/>
    </row>
    <row r="871" spans="6:8" ht="12.75">
      <c r="F871" s="56"/>
      <c r="G871" s="34"/>
      <c r="H871" s="56"/>
    </row>
    <row r="872" spans="6:8" ht="12.75">
      <c r="F872" s="56"/>
      <c r="G872" s="34"/>
      <c r="H872" s="56"/>
    </row>
    <row r="873" spans="6:8" ht="12.75">
      <c r="F873" s="56"/>
      <c r="G873" s="34"/>
      <c r="H873" s="56"/>
    </row>
    <row r="874" spans="6:8" ht="12.75">
      <c r="F874" s="56"/>
      <c r="G874" s="34"/>
      <c r="H874" s="56"/>
    </row>
    <row r="875" spans="6:8" ht="12.75">
      <c r="F875" s="56"/>
      <c r="G875" s="34"/>
      <c r="H875" s="56"/>
    </row>
    <row r="876" spans="6:8" ht="12.75">
      <c r="F876" s="56"/>
      <c r="G876" s="34"/>
      <c r="H876" s="56"/>
    </row>
    <row r="877" spans="6:8" ht="12.75">
      <c r="F877" s="56"/>
      <c r="G877" s="34"/>
      <c r="H877" s="56"/>
    </row>
    <row r="878" spans="6:8" ht="12.75">
      <c r="F878" s="56"/>
      <c r="G878" s="34"/>
      <c r="H878" s="56"/>
    </row>
    <row r="879" spans="6:8" ht="12.75">
      <c r="F879" s="56"/>
      <c r="G879" s="34"/>
      <c r="H879" s="56"/>
    </row>
    <row r="880" spans="6:8" ht="12.75">
      <c r="F880" s="56"/>
      <c r="G880" s="34"/>
      <c r="H880" s="56"/>
    </row>
    <row r="881" spans="6:8" ht="12.75">
      <c r="F881" s="56"/>
      <c r="G881" s="34"/>
      <c r="H881" s="56"/>
    </row>
    <row r="882" spans="6:8" ht="12.75">
      <c r="F882" s="56"/>
      <c r="G882" s="34"/>
      <c r="H882" s="56"/>
    </row>
    <row r="883" spans="6:8" ht="12.75">
      <c r="F883" s="56"/>
      <c r="G883" s="34"/>
      <c r="H883" s="56"/>
    </row>
    <row r="884" spans="6:8" ht="12.75">
      <c r="F884" s="56"/>
      <c r="G884" s="34"/>
      <c r="H884" s="56"/>
    </row>
    <row r="885" spans="6:8" ht="12.75">
      <c r="F885" s="56"/>
      <c r="G885" s="34"/>
      <c r="H885" s="56"/>
    </row>
    <row r="886" spans="6:8" ht="12.75">
      <c r="F886" s="56"/>
      <c r="G886" s="34"/>
      <c r="H886" s="56"/>
    </row>
    <row r="887" spans="6:8" ht="12.75">
      <c r="F887" s="56"/>
      <c r="G887" s="34"/>
      <c r="H887" s="56"/>
    </row>
    <row r="888" spans="6:8" ht="12.75">
      <c r="F888" s="56"/>
      <c r="G888" s="34"/>
      <c r="H888" s="56"/>
    </row>
    <row r="889" spans="6:8" ht="12.75">
      <c r="F889" s="56"/>
      <c r="G889" s="34"/>
      <c r="H889" s="56"/>
    </row>
    <row r="890" spans="6:8" ht="12.75">
      <c r="F890" s="56"/>
      <c r="G890" s="34"/>
      <c r="H890" s="56"/>
    </row>
    <row r="891" spans="6:8" ht="12.75">
      <c r="F891" s="56"/>
      <c r="G891" s="34"/>
      <c r="H891" s="56"/>
    </row>
    <row r="892" spans="6:8" ht="12.75">
      <c r="F892" s="56"/>
      <c r="G892" s="34"/>
      <c r="H892" s="56"/>
    </row>
    <row r="893" spans="6:8" ht="12.75">
      <c r="F893" s="56"/>
      <c r="G893" s="34"/>
      <c r="H893" s="56"/>
    </row>
    <row r="894" spans="6:8" ht="12.75">
      <c r="F894" s="56"/>
      <c r="G894" s="34"/>
      <c r="H894" s="56"/>
    </row>
    <row r="895" spans="6:8" ht="12.75">
      <c r="F895" s="56"/>
      <c r="G895" s="34"/>
      <c r="H895" s="56"/>
    </row>
    <row r="896" spans="6:8" ht="12.75">
      <c r="F896" s="56"/>
      <c r="G896" s="34"/>
      <c r="H896" s="56"/>
    </row>
    <row r="897" spans="6:8" ht="12.75">
      <c r="F897" s="56"/>
      <c r="G897" s="34"/>
      <c r="H897" s="56"/>
    </row>
    <row r="898" spans="6:8" ht="12.75">
      <c r="F898" s="56"/>
      <c r="G898" s="34"/>
      <c r="H898" s="56"/>
    </row>
    <row r="899" spans="6:8" ht="12.75">
      <c r="F899" s="56"/>
      <c r="G899" s="34"/>
      <c r="H899" s="56"/>
    </row>
    <row r="900" spans="6:8" ht="12.75">
      <c r="F900" s="56"/>
      <c r="G900" s="34"/>
      <c r="H900" s="56"/>
    </row>
    <row r="901" spans="6:8" ht="12.75">
      <c r="F901" s="56"/>
      <c r="G901" s="34"/>
      <c r="H901" s="56"/>
    </row>
    <row r="902" spans="6:8" ht="12.75">
      <c r="F902" s="56"/>
      <c r="G902" s="34"/>
      <c r="H902" s="56"/>
    </row>
    <row r="903" spans="6:8" ht="12.75">
      <c r="F903" s="56"/>
      <c r="G903" s="34"/>
      <c r="H903" s="56"/>
    </row>
  </sheetData>
  <sheetProtection selectLockedCells="1"/>
  <mergeCells count="1">
    <mergeCell ref="B2:D2"/>
  </mergeCells>
  <printOptions gridLines="1" headings="1"/>
  <pageMargins left="0.5511811023622047" right="0.5511811023622047" top="0.984251968503937" bottom="0.984251968503937" header="0" footer="0"/>
  <pageSetup horizontalDpi="300" verticalDpi="300" orientation="portrait" paperSize="9" r:id="rId1"/>
  <rowBreaks count="1" manualBreakCount="1"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A1" sqref="A1:W37"/>
    </sheetView>
  </sheetViews>
  <sheetFormatPr defaultColWidth="9.140625" defaultRowHeight="12.75"/>
  <cols>
    <col min="1" max="1" width="4.00390625" style="3" customWidth="1"/>
    <col min="2" max="2" width="19.7109375" style="2" customWidth="1"/>
    <col min="3" max="3" width="14.140625" style="6" bestFit="1" customWidth="1"/>
    <col min="4" max="4" width="10.8515625" style="3" customWidth="1"/>
    <col min="5" max="5" width="4.421875" style="3" customWidth="1"/>
    <col min="6" max="7" width="5.57421875" style="3" customWidth="1"/>
    <col min="8" max="8" width="5.00390625" style="4" customWidth="1"/>
    <col min="9" max="9" width="4.140625" style="3" customWidth="1"/>
    <col min="10" max="10" width="5.00390625" style="4" customWidth="1"/>
    <col min="11" max="11" width="4.140625" style="3" customWidth="1"/>
    <col min="12" max="12" width="5.00390625" style="4" customWidth="1"/>
    <col min="13" max="13" width="4.140625" style="3" customWidth="1"/>
    <col min="14" max="14" width="5.00390625" style="4" customWidth="1"/>
    <col min="15" max="15" width="4.140625" style="3" customWidth="1"/>
    <col min="16" max="16" width="5.00390625" style="4" customWidth="1"/>
    <col min="17" max="17" width="4.7109375" style="3" customWidth="1"/>
    <col min="18" max="18" width="5.00390625" style="4" hidden="1" customWidth="1"/>
    <col min="19" max="19" width="4.140625" style="3" hidden="1" customWidth="1"/>
    <col min="20" max="20" width="5.00390625" style="4" hidden="1" customWidth="1"/>
    <col min="21" max="22" width="4.140625" style="3" hidden="1" customWidth="1"/>
    <col min="23" max="23" width="7.140625" style="3" customWidth="1"/>
    <col min="24" max="24" width="5.00390625" style="2" hidden="1" customWidth="1"/>
    <col min="25" max="26" width="9.140625" style="2" hidden="1" customWidth="1"/>
    <col min="27" max="16384" width="9.140625" style="2" customWidth="1"/>
  </cols>
  <sheetData>
    <row r="1" spans="1:23" ht="20.25">
      <c r="A1" s="1" t="str">
        <f>Resultatliste!A1</f>
        <v>SM Mix 2009</v>
      </c>
      <c r="C1" s="1"/>
      <c r="F1" s="1" t="str">
        <f>Resultatliste!F1</f>
        <v>19. oktober 2009</v>
      </c>
      <c r="G1" s="1"/>
      <c r="W1" s="5" t="str">
        <f>Resultatliste!W1</f>
        <v>Maribowl</v>
      </c>
    </row>
    <row r="2" ht="12.75" customHeight="1">
      <c r="D2" s="1"/>
    </row>
    <row r="3" ht="20.25" hidden="1">
      <c r="A3" s="1" t="e">
        <f>VLOOKUP(2,Raekker,2)</f>
        <v>#REF!</v>
      </c>
    </row>
    <row r="4" spans="1:23" ht="12.75" hidden="1">
      <c r="A4" s="7"/>
      <c r="B4" s="8"/>
      <c r="C4" s="9"/>
      <c r="D4" s="10"/>
      <c r="E4" s="11"/>
      <c r="F4" s="11"/>
      <c r="G4" s="15"/>
      <c r="H4" s="12"/>
      <c r="I4" s="13"/>
      <c r="J4" s="12"/>
      <c r="K4" s="13"/>
      <c r="L4" s="12"/>
      <c r="M4" s="13"/>
      <c r="N4" s="12"/>
      <c r="O4" s="13"/>
      <c r="P4" s="12"/>
      <c r="Q4" s="13"/>
      <c r="R4" s="12"/>
      <c r="S4" s="14"/>
      <c r="T4" s="12"/>
      <c r="U4" s="13"/>
      <c r="V4" s="15"/>
      <c r="W4" s="16"/>
    </row>
    <row r="5" spans="1:26" ht="13.5" hidden="1" thickBot="1">
      <c r="A5" s="17" t="s">
        <v>19</v>
      </c>
      <c r="B5" s="18" t="s">
        <v>7</v>
      </c>
      <c r="C5" s="19" t="s">
        <v>8</v>
      </c>
      <c r="D5" s="20" t="s">
        <v>17</v>
      </c>
      <c r="E5" s="20" t="s">
        <v>22</v>
      </c>
      <c r="F5" s="20" t="s">
        <v>29</v>
      </c>
      <c r="G5" s="138"/>
      <c r="H5" s="21">
        <v>1</v>
      </c>
      <c r="I5" s="22" t="s">
        <v>20</v>
      </c>
      <c r="J5" s="21">
        <v>2</v>
      </c>
      <c r="K5" s="22" t="s">
        <v>20</v>
      </c>
      <c r="L5" s="21">
        <v>3</v>
      </c>
      <c r="M5" s="22" t="s">
        <v>20</v>
      </c>
      <c r="N5" s="21">
        <v>4</v>
      </c>
      <c r="O5" s="22" t="s">
        <v>20</v>
      </c>
      <c r="P5" s="21">
        <v>5</v>
      </c>
      <c r="Q5" s="22" t="s">
        <v>20</v>
      </c>
      <c r="R5" s="21">
        <v>6</v>
      </c>
      <c r="S5" s="22" t="s">
        <v>20</v>
      </c>
      <c r="T5" s="21">
        <v>7</v>
      </c>
      <c r="U5" s="22" t="s">
        <v>20</v>
      </c>
      <c r="V5" s="23" t="s">
        <v>21</v>
      </c>
      <c r="W5" s="24" t="s">
        <v>18</v>
      </c>
      <c r="X5" s="25"/>
      <c r="Y5" s="2" t="s">
        <v>23</v>
      </c>
      <c r="Z5" s="2" t="s">
        <v>24</v>
      </c>
    </row>
    <row r="6" spans="1:26" ht="12.75" hidden="1">
      <c r="A6" s="26">
        <v>1</v>
      </c>
      <c r="B6" s="27">
        <f>'[1]OvfRes'!$A$16</f>
      </c>
      <c r="C6" s="28">
        <f>'[1]OvfRes'!$B$16</f>
      </c>
      <c r="D6" s="29">
        <f>'[1]OvfRes'!$C$16</f>
      </c>
      <c r="E6" s="30">
        <f>'[1]OvfRes'!$D$16</f>
      </c>
      <c r="F6" s="31">
        <f>'[1]OvfRes'!$E$16</f>
        <v>0</v>
      </c>
      <c r="G6" s="139"/>
      <c r="H6" s="32">
        <f>'[1]OvfRes'!$F$16</f>
        <v>0</v>
      </c>
      <c r="I6" s="33">
        <f>'[1]OvfRes'!$G$16</f>
      </c>
      <c r="J6" s="32">
        <f>'[1]OvfRes'!$H$16</f>
        <v>0</v>
      </c>
      <c r="K6" s="33">
        <f>'[1]OvfRes'!$I$16</f>
      </c>
      <c r="L6" s="32">
        <f>'[1]OvfRes'!$J$16</f>
        <v>0</v>
      </c>
      <c r="M6" s="33">
        <f>'[1]OvfRes'!$K$16</f>
      </c>
      <c r="N6" s="32">
        <f>'[1]OvfRes'!$L$16</f>
        <v>0</v>
      </c>
      <c r="O6" s="33">
        <f>'[1]OvfRes'!$M$16</f>
      </c>
      <c r="P6" s="32">
        <f>'[1]OvfRes'!$N$16</f>
        <v>0</v>
      </c>
      <c r="Q6" s="33">
        <f>'[1]OvfRes'!$O$16</f>
      </c>
      <c r="R6" s="32">
        <f>'[1]OvfRes'!$P$16</f>
        <v>0</v>
      </c>
      <c r="S6" s="33">
        <f>'[1]OvfRes'!$Q$16</f>
      </c>
      <c r="T6" s="32">
        <f>'[1]OvfRes'!$R$16</f>
        <v>0</v>
      </c>
      <c r="U6" s="33">
        <f>'[1]OvfRes'!$S$16</f>
      </c>
      <c r="V6" s="34">
        <f aca="true" t="shared" si="0" ref="V6:V21">SUM(F6:U6)</f>
        <v>0</v>
      </c>
      <c r="W6" s="35">
        <f>SUM(V6:V7)</f>
        <v>0</v>
      </c>
      <c r="X6" s="36"/>
      <c r="Y6" s="2">
        <f>H6+J6+L6+N6+P6+R6+T6</f>
        <v>0</v>
      </c>
      <c r="Z6" s="2">
        <f aca="true" t="shared" si="1" ref="Z6:Z21">COUNTIF(H6:T6,"&gt;50")</f>
        <v>0</v>
      </c>
    </row>
    <row r="7" spans="1:26" ht="12.75" hidden="1">
      <c r="A7" s="37"/>
      <c r="B7" s="38">
        <f>'[1]OvfRes'!$T$16</f>
        <v>0</v>
      </c>
      <c r="C7" s="39">
        <f>'[1]OvfRes'!$U$16</f>
      </c>
      <c r="D7" s="40">
        <f>'[1]OvfRes'!$V$16</f>
      </c>
      <c r="E7" s="41"/>
      <c r="F7" s="42">
        <f>'[1]OvfRes'!$W$16</f>
        <v>0</v>
      </c>
      <c r="G7" s="140"/>
      <c r="H7" s="43">
        <f>'[1]OvfRes'!$X$16</f>
        <v>0</v>
      </c>
      <c r="I7" s="44"/>
      <c r="J7" s="43">
        <f>'[1]OvfRes'!$Y$16</f>
        <v>0</v>
      </c>
      <c r="K7" s="44"/>
      <c r="L7" s="43">
        <f>'[1]OvfRes'!$Z$16</f>
        <v>0</v>
      </c>
      <c r="M7" s="44"/>
      <c r="N7" s="43">
        <f>'[1]OvfRes'!$AA$16</f>
        <v>0</v>
      </c>
      <c r="O7" s="44"/>
      <c r="P7" s="43">
        <f>'[1]OvfRes'!$AB$16</f>
        <v>0</v>
      </c>
      <c r="Q7" s="44"/>
      <c r="R7" s="43">
        <f>'[1]OvfRes'!$AC$16</f>
        <v>0</v>
      </c>
      <c r="S7" s="44"/>
      <c r="T7" s="43">
        <f>'[1]OvfRes'!$AD$16</f>
        <v>0</v>
      </c>
      <c r="U7" s="44"/>
      <c r="V7" s="45">
        <f t="shared" si="0"/>
        <v>0</v>
      </c>
      <c r="W7" s="46">
        <f>IF('[1]OvfRes'!$AE$16=W6,"","FEJL")</f>
      </c>
      <c r="X7" s="36"/>
      <c r="Y7" s="2">
        <f aca="true" t="shared" si="2" ref="Y7:Y21">H7+J7+L7+N7+P7+R7+T7</f>
        <v>0</v>
      </c>
      <c r="Z7" s="2">
        <f t="shared" si="1"/>
        <v>0</v>
      </c>
    </row>
    <row r="8" spans="1:26" ht="12.75" hidden="1">
      <c r="A8" s="26">
        <f>IF(W8=W6,A6,A6+1)</f>
        <v>1</v>
      </c>
      <c r="B8" s="27">
        <f>'[1]OvfRes'!$A$17</f>
      </c>
      <c r="C8" s="28">
        <f>'[1]OvfRes'!$B$17</f>
      </c>
      <c r="D8" s="29">
        <f>'[1]OvfRes'!$C$17</f>
      </c>
      <c r="E8" s="30">
        <f>'[1]OvfRes'!$D$17</f>
      </c>
      <c r="F8" s="31">
        <f>'[1]OvfRes'!$E$17</f>
        <v>0</v>
      </c>
      <c r="G8" s="139"/>
      <c r="H8" s="32">
        <f>'[1]OvfRes'!$F$17</f>
        <v>0</v>
      </c>
      <c r="I8" s="33">
        <f>'[1]OvfRes'!$G$17</f>
      </c>
      <c r="J8" s="32">
        <f>'[1]OvfRes'!$H$17</f>
        <v>0</v>
      </c>
      <c r="K8" s="33">
        <f>'[1]OvfRes'!$I$17</f>
      </c>
      <c r="L8" s="32">
        <f>'[1]OvfRes'!$J$17</f>
        <v>0</v>
      </c>
      <c r="M8" s="33">
        <f>'[1]OvfRes'!$K$17</f>
      </c>
      <c r="N8" s="32">
        <f>'[1]OvfRes'!$L$17</f>
        <v>0</v>
      </c>
      <c r="O8" s="33">
        <f>'[1]OvfRes'!$M$17</f>
      </c>
      <c r="P8" s="32">
        <f>'[1]OvfRes'!$N$17</f>
        <v>0</v>
      </c>
      <c r="Q8" s="33">
        <f>'[1]OvfRes'!$O$17</f>
      </c>
      <c r="R8" s="32">
        <f>'[1]OvfRes'!$P$17</f>
        <v>0</v>
      </c>
      <c r="S8" s="33">
        <f>'[1]OvfRes'!$Q$17</f>
      </c>
      <c r="T8" s="32">
        <f>'[1]OvfRes'!$R$17</f>
        <v>0</v>
      </c>
      <c r="U8" s="33">
        <f>'[1]OvfRes'!$S$17</f>
      </c>
      <c r="V8" s="34">
        <f t="shared" si="0"/>
        <v>0</v>
      </c>
      <c r="W8" s="35">
        <f>SUM(V8:V9)</f>
        <v>0</v>
      </c>
      <c r="X8" s="36"/>
      <c r="Y8" s="2">
        <f t="shared" si="2"/>
        <v>0</v>
      </c>
      <c r="Z8" s="2">
        <f t="shared" si="1"/>
        <v>0</v>
      </c>
    </row>
    <row r="9" spans="1:26" ht="12.75" hidden="1">
      <c r="A9" s="37"/>
      <c r="B9" s="38">
        <f>'[1]OvfRes'!$T$17</f>
        <v>0</v>
      </c>
      <c r="C9" s="39">
        <f>'[1]OvfRes'!$U$17</f>
      </c>
      <c r="D9" s="40">
        <f>'[1]OvfRes'!$V$17</f>
      </c>
      <c r="E9" s="41"/>
      <c r="F9" s="42">
        <f>'[1]OvfRes'!$W$17</f>
        <v>0</v>
      </c>
      <c r="G9" s="140"/>
      <c r="H9" s="43">
        <f>'[1]OvfRes'!$X$17</f>
        <v>0</v>
      </c>
      <c r="I9" s="44"/>
      <c r="J9" s="43">
        <f>'[1]OvfRes'!$Y$17</f>
        <v>0</v>
      </c>
      <c r="K9" s="44"/>
      <c r="L9" s="43">
        <f>'[1]OvfRes'!$Z$17</f>
        <v>0</v>
      </c>
      <c r="M9" s="44"/>
      <c r="N9" s="43">
        <f>'[1]OvfRes'!$AA$17</f>
        <v>0</v>
      </c>
      <c r="O9" s="44"/>
      <c r="P9" s="43">
        <f>'[1]OvfRes'!$AB$17</f>
        <v>0</v>
      </c>
      <c r="Q9" s="44"/>
      <c r="R9" s="43">
        <f>'[1]OvfRes'!$AC$17</f>
        <v>0</v>
      </c>
      <c r="S9" s="44"/>
      <c r="T9" s="43">
        <f>'[1]OvfRes'!$AD$17</f>
        <v>0</v>
      </c>
      <c r="U9" s="44"/>
      <c r="V9" s="45">
        <f t="shared" si="0"/>
        <v>0</v>
      </c>
      <c r="W9" s="47">
        <f>IF('[1]OvfRes'!$AE$17=W8,"","FEJL")</f>
      </c>
      <c r="X9" s="36"/>
      <c r="Y9" s="2">
        <f t="shared" si="2"/>
        <v>0</v>
      </c>
      <c r="Z9" s="2">
        <f t="shared" si="1"/>
        <v>0</v>
      </c>
    </row>
    <row r="10" spans="1:26" ht="12.75" hidden="1">
      <c r="A10" s="26">
        <f>IF(W10=$W$6,$A$6,IF(W10=W8,A8,$A$6+2))</f>
        <v>1</v>
      </c>
      <c r="B10" s="27">
        <f>'[1]OvfRes'!$A$18</f>
      </c>
      <c r="C10" s="28">
        <f>'[1]OvfRes'!$B$18</f>
      </c>
      <c r="D10" s="29">
        <f>'[1]OvfRes'!$C$18</f>
      </c>
      <c r="E10" s="30">
        <f>'[1]OvfRes'!$D$18</f>
      </c>
      <c r="F10" s="31">
        <f>'[1]OvfRes'!$E$18</f>
        <v>0</v>
      </c>
      <c r="G10" s="139"/>
      <c r="H10" s="32">
        <f>'[1]OvfRes'!$F$18</f>
        <v>0</v>
      </c>
      <c r="I10" s="33">
        <f>'[1]OvfRes'!$G$18</f>
      </c>
      <c r="J10" s="32">
        <f>'[1]OvfRes'!$H$18</f>
        <v>0</v>
      </c>
      <c r="K10" s="33">
        <f>'[1]OvfRes'!$I$18</f>
      </c>
      <c r="L10" s="32">
        <f>'[1]OvfRes'!$J$18</f>
        <v>0</v>
      </c>
      <c r="M10" s="33">
        <f>'[1]OvfRes'!$K$18</f>
      </c>
      <c r="N10" s="32">
        <f>'[1]OvfRes'!$L$18</f>
        <v>0</v>
      </c>
      <c r="O10" s="33">
        <f>'[1]OvfRes'!$M$18</f>
      </c>
      <c r="P10" s="32">
        <f>'[1]OvfRes'!$N$18</f>
        <v>0</v>
      </c>
      <c r="Q10" s="33">
        <f>'[1]OvfRes'!$O$18</f>
      </c>
      <c r="R10" s="32">
        <f>'[1]OvfRes'!$P$18</f>
        <v>0</v>
      </c>
      <c r="S10" s="33">
        <f>'[1]OvfRes'!$Q$18</f>
      </c>
      <c r="T10" s="32">
        <f>'[1]OvfRes'!$R$18</f>
        <v>0</v>
      </c>
      <c r="U10" s="33">
        <f>'[1]OvfRes'!$S$18</f>
      </c>
      <c r="V10" s="34">
        <f t="shared" si="0"/>
        <v>0</v>
      </c>
      <c r="W10" s="35">
        <f>SUM(V10:V11)</f>
        <v>0</v>
      </c>
      <c r="X10" s="36"/>
      <c r="Y10" s="2">
        <f t="shared" si="2"/>
        <v>0</v>
      </c>
      <c r="Z10" s="2">
        <f t="shared" si="1"/>
        <v>0</v>
      </c>
    </row>
    <row r="11" spans="1:26" ht="12.75" hidden="1">
      <c r="A11" s="37"/>
      <c r="B11" s="38">
        <f>'[1]OvfRes'!$T$18</f>
        <v>0</v>
      </c>
      <c r="C11" s="39">
        <f>'[1]OvfRes'!$U$18</f>
      </c>
      <c r="D11" s="40">
        <f>'[1]OvfRes'!$V$18</f>
      </c>
      <c r="E11" s="41"/>
      <c r="F11" s="42">
        <f>'[1]OvfRes'!$W$18</f>
        <v>0</v>
      </c>
      <c r="G11" s="140"/>
      <c r="H11" s="43">
        <f>'[1]OvfRes'!$X$18</f>
        <v>0</v>
      </c>
      <c r="I11" s="44"/>
      <c r="J11" s="43">
        <f>'[1]OvfRes'!$Y$18</f>
        <v>0</v>
      </c>
      <c r="K11" s="44"/>
      <c r="L11" s="43">
        <f>'[1]OvfRes'!$Z$18</f>
        <v>0</v>
      </c>
      <c r="M11" s="44"/>
      <c r="N11" s="43">
        <f>'[1]OvfRes'!$AA$18</f>
        <v>0</v>
      </c>
      <c r="O11" s="44"/>
      <c r="P11" s="43">
        <f>'[1]OvfRes'!$AB$18</f>
        <v>0</v>
      </c>
      <c r="Q11" s="44"/>
      <c r="R11" s="43">
        <f>'[1]OvfRes'!$AC$18</f>
        <v>0</v>
      </c>
      <c r="S11" s="44"/>
      <c r="T11" s="43">
        <f>'[1]OvfRes'!$AD$18</f>
        <v>0</v>
      </c>
      <c r="U11" s="44"/>
      <c r="V11" s="45">
        <f t="shared" si="0"/>
        <v>0</v>
      </c>
      <c r="W11" s="47">
        <f>IF('[1]OvfRes'!$AE$18=W10,"","FEJL")</f>
      </c>
      <c r="X11" s="36"/>
      <c r="Y11" s="2">
        <f t="shared" si="2"/>
        <v>0</v>
      </c>
      <c r="Z11" s="2">
        <f t="shared" si="1"/>
        <v>0</v>
      </c>
    </row>
    <row r="12" spans="1:26" ht="12.75" hidden="1">
      <c r="A12" s="26">
        <f>IF(W12=$W$6,$A$6,IF(W12=W10,A10,$A$6+3))</f>
        <v>1</v>
      </c>
      <c r="B12" s="27">
        <f>'[1]OvfRes'!$A$19</f>
      </c>
      <c r="C12" s="28">
        <f>'[1]OvfRes'!$B$19</f>
      </c>
      <c r="D12" s="29">
        <f>'[1]OvfRes'!$C$19</f>
      </c>
      <c r="E12" s="30">
        <f>'[1]OvfRes'!$D$19</f>
      </c>
      <c r="F12" s="31">
        <f>'[1]OvfRes'!$E$19</f>
        <v>0</v>
      </c>
      <c r="G12" s="139"/>
      <c r="H12" s="32">
        <f>'[1]OvfRes'!$F$19</f>
        <v>0</v>
      </c>
      <c r="I12" s="33">
        <f>'[1]OvfRes'!$G$19</f>
      </c>
      <c r="J12" s="32">
        <f>'[1]OvfRes'!$H$19</f>
        <v>0</v>
      </c>
      <c r="K12" s="33">
        <f>'[1]OvfRes'!$I$19</f>
      </c>
      <c r="L12" s="32">
        <f>'[1]OvfRes'!$J$19</f>
        <v>0</v>
      </c>
      <c r="M12" s="33">
        <f>'[1]OvfRes'!$K$19</f>
      </c>
      <c r="N12" s="32">
        <f>'[1]OvfRes'!$L$19</f>
        <v>0</v>
      </c>
      <c r="O12" s="33">
        <f>'[1]OvfRes'!$M$19</f>
      </c>
      <c r="P12" s="32">
        <f>'[1]OvfRes'!$N$19</f>
        <v>0</v>
      </c>
      <c r="Q12" s="33">
        <f>'[1]OvfRes'!$O$19</f>
      </c>
      <c r="R12" s="32">
        <f>'[1]OvfRes'!$P$19</f>
        <v>0</v>
      </c>
      <c r="S12" s="33">
        <f>'[1]OvfRes'!$Q$19</f>
      </c>
      <c r="T12" s="32">
        <f>'[1]OvfRes'!$R$19</f>
        <v>0</v>
      </c>
      <c r="U12" s="33">
        <f>'[1]OvfRes'!$S$19</f>
      </c>
      <c r="V12" s="34">
        <f t="shared" si="0"/>
        <v>0</v>
      </c>
      <c r="W12" s="35">
        <f>SUM(V12:V13)</f>
        <v>0</v>
      </c>
      <c r="X12" s="36"/>
      <c r="Y12" s="2">
        <f t="shared" si="2"/>
        <v>0</v>
      </c>
      <c r="Z12" s="2">
        <f t="shared" si="1"/>
        <v>0</v>
      </c>
    </row>
    <row r="13" spans="1:26" ht="12.75" hidden="1">
      <c r="A13" s="37"/>
      <c r="B13" s="38">
        <f>'[1]OvfRes'!$T$19</f>
        <v>0</v>
      </c>
      <c r="C13" s="39">
        <f>'[1]OvfRes'!$U$19</f>
      </c>
      <c r="D13" s="40">
        <f>'[1]OvfRes'!$V$19</f>
      </c>
      <c r="E13" s="41"/>
      <c r="F13" s="42">
        <f>'[1]OvfRes'!$W$19</f>
        <v>0</v>
      </c>
      <c r="G13" s="140"/>
      <c r="H13" s="43">
        <f>'[1]OvfRes'!$X$19</f>
        <v>0</v>
      </c>
      <c r="I13" s="44"/>
      <c r="J13" s="43">
        <f>'[1]OvfRes'!$Y$19</f>
        <v>0</v>
      </c>
      <c r="K13" s="44"/>
      <c r="L13" s="43">
        <f>'[1]OvfRes'!$Z$19</f>
        <v>0</v>
      </c>
      <c r="M13" s="44"/>
      <c r="N13" s="43">
        <f>'[1]OvfRes'!$AA$19</f>
        <v>0</v>
      </c>
      <c r="O13" s="44"/>
      <c r="P13" s="43">
        <f>'[1]OvfRes'!$AB$19</f>
        <v>0</v>
      </c>
      <c r="Q13" s="44"/>
      <c r="R13" s="43">
        <f>'[1]OvfRes'!$AC$19</f>
        <v>0</v>
      </c>
      <c r="S13" s="44"/>
      <c r="T13" s="43">
        <f>'[1]OvfRes'!$AD$19</f>
        <v>0</v>
      </c>
      <c r="U13" s="44"/>
      <c r="V13" s="45">
        <f t="shared" si="0"/>
        <v>0</v>
      </c>
      <c r="W13" s="47">
        <f>IF('[1]OvfRes'!$AE$19=W12,"","FEJL")</f>
      </c>
      <c r="X13" s="36"/>
      <c r="Y13" s="2">
        <f t="shared" si="2"/>
        <v>0</v>
      </c>
      <c r="Z13" s="2">
        <f t="shared" si="1"/>
        <v>0</v>
      </c>
    </row>
    <row r="14" spans="1:26" ht="12.75" hidden="1">
      <c r="A14" s="26">
        <f>IF(W14=$W$6,$A$6,IF(W14=W12,A12,$A$6+4))</f>
        <v>1</v>
      </c>
      <c r="B14" s="27">
        <f>'[1]OvfRes'!$A$20</f>
      </c>
      <c r="C14" s="28">
        <f>'[1]OvfRes'!$B$20</f>
      </c>
      <c r="D14" s="29">
        <f>'[1]OvfRes'!$C$20</f>
      </c>
      <c r="E14" s="30">
        <f>'[1]OvfRes'!$D$20</f>
      </c>
      <c r="F14" s="31">
        <f>'[1]OvfRes'!$E$20</f>
        <v>0</v>
      </c>
      <c r="G14" s="139"/>
      <c r="H14" s="32">
        <f>'[1]OvfRes'!$F$20</f>
        <v>0</v>
      </c>
      <c r="I14" s="33">
        <f>'[1]OvfRes'!$G$20</f>
      </c>
      <c r="J14" s="32">
        <f>'[1]OvfRes'!$H$20</f>
        <v>0</v>
      </c>
      <c r="K14" s="33">
        <f>'[1]OvfRes'!$I$20</f>
      </c>
      <c r="L14" s="32">
        <f>'[1]OvfRes'!$J$20</f>
        <v>0</v>
      </c>
      <c r="M14" s="33">
        <f>'[1]OvfRes'!$K$20</f>
      </c>
      <c r="N14" s="32">
        <f>'[1]OvfRes'!$L$20</f>
        <v>0</v>
      </c>
      <c r="O14" s="33">
        <f>'[1]OvfRes'!$M$20</f>
      </c>
      <c r="P14" s="32">
        <f>'[1]OvfRes'!$N$20</f>
        <v>0</v>
      </c>
      <c r="Q14" s="33">
        <f>'[1]OvfRes'!$O$20</f>
      </c>
      <c r="R14" s="32">
        <f>'[1]OvfRes'!$P$20</f>
        <v>0</v>
      </c>
      <c r="S14" s="33">
        <f>'[1]OvfRes'!$Q$20</f>
      </c>
      <c r="T14" s="32">
        <f>'[1]OvfRes'!$R$20</f>
        <v>0</v>
      </c>
      <c r="U14" s="33">
        <f>'[1]OvfRes'!$S$20</f>
      </c>
      <c r="V14" s="34">
        <f t="shared" si="0"/>
        <v>0</v>
      </c>
      <c r="W14" s="35">
        <f>SUM(V14:V15)</f>
        <v>0</v>
      </c>
      <c r="X14" s="36"/>
      <c r="Y14" s="2">
        <f t="shared" si="2"/>
        <v>0</v>
      </c>
      <c r="Z14" s="2">
        <f t="shared" si="1"/>
        <v>0</v>
      </c>
    </row>
    <row r="15" spans="1:26" ht="12.75" hidden="1">
      <c r="A15" s="37"/>
      <c r="B15" s="38">
        <f>'[1]OvfRes'!$T$20</f>
        <v>0</v>
      </c>
      <c r="C15" s="39">
        <f>'[1]OvfRes'!$U$20</f>
      </c>
      <c r="D15" s="40">
        <f>'[1]OvfRes'!$V$20</f>
      </c>
      <c r="E15" s="41"/>
      <c r="F15" s="42">
        <f>'[1]OvfRes'!$W$20</f>
        <v>0</v>
      </c>
      <c r="G15" s="140"/>
      <c r="H15" s="43">
        <f>'[1]OvfRes'!$X$20</f>
        <v>0</v>
      </c>
      <c r="I15" s="44"/>
      <c r="J15" s="43">
        <f>'[1]OvfRes'!$Y$20</f>
        <v>0</v>
      </c>
      <c r="K15" s="44"/>
      <c r="L15" s="43">
        <f>'[1]OvfRes'!$Z$20</f>
        <v>0</v>
      </c>
      <c r="M15" s="44"/>
      <c r="N15" s="43">
        <f>'[1]OvfRes'!$AA$20</f>
        <v>0</v>
      </c>
      <c r="O15" s="44"/>
      <c r="P15" s="43">
        <f>'[1]OvfRes'!$AB$20</f>
        <v>0</v>
      </c>
      <c r="Q15" s="44"/>
      <c r="R15" s="43">
        <f>'[1]OvfRes'!$AC$20</f>
        <v>0</v>
      </c>
      <c r="S15" s="44"/>
      <c r="T15" s="43">
        <f>'[1]OvfRes'!$AD$20</f>
        <v>0</v>
      </c>
      <c r="U15" s="44"/>
      <c r="V15" s="45">
        <f t="shared" si="0"/>
        <v>0</v>
      </c>
      <c r="W15" s="47">
        <f>IF('[1]OvfRes'!$AE$20=W14,"","FEJL")</f>
      </c>
      <c r="X15" s="36"/>
      <c r="Y15" s="2">
        <f t="shared" si="2"/>
        <v>0</v>
      </c>
      <c r="Z15" s="2">
        <f t="shared" si="1"/>
        <v>0</v>
      </c>
    </row>
    <row r="16" spans="1:26" ht="12.75" hidden="1">
      <c r="A16" s="26">
        <f>IF(W16=$W$6,$A$6,IF(W16=W14,A14,$A$6+5))</f>
        <v>1</v>
      </c>
      <c r="B16" s="27">
        <f>'[1]OvfRes'!$A$21</f>
      </c>
      <c r="C16" s="28">
        <f>'[1]OvfRes'!$B$21</f>
      </c>
      <c r="D16" s="29">
        <f>'[1]OvfRes'!$C$21</f>
      </c>
      <c r="E16" s="30">
        <f>'[1]OvfRes'!$D$21</f>
      </c>
      <c r="F16" s="31">
        <f>'[1]OvfRes'!$E$21</f>
        <v>0</v>
      </c>
      <c r="G16" s="139"/>
      <c r="H16" s="32">
        <f>'[1]OvfRes'!$F$21</f>
        <v>0</v>
      </c>
      <c r="I16" s="33">
        <f>'[1]OvfRes'!$G$21</f>
      </c>
      <c r="J16" s="32">
        <f>'[1]OvfRes'!$H$21</f>
        <v>0</v>
      </c>
      <c r="K16" s="33">
        <f>'[1]OvfRes'!$I$21</f>
      </c>
      <c r="L16" s="32">
        <f>'[1]OvfRes'!$J$21</f>
        <v>0</v>
      </c>
      <c r="M16" s="33">
        <f>'[1]OvfRes'!$K$21</f>
      </c>
      <c r="N16" s="32">
        <f>'[1]OvfRes'!$L$21</f>
        <v>0</v>
      </c>
      <c r="O16" s="33">
        <f>'[1]OvfRes'!$M$21</f>
      </c>
      <c r="P16" s="32">
        <f>'[1]OvfRes'!$N$21</f>
        <v>0</v>
      </c>
      <c r="Q16" s="33">
        <f>'[1]OvfRes'!$O$21</f>
      </c>
      <c r="R16" s="32">
        <f>'[1]OvfRes'!$P$21</f>
        <v>0</v>
      </c>
      <c r="S16" s="33">
        <f>'[1]OvfRes'!$Q$21</f>
      </c>
      <c r="T16" s="32">
        <f>'[1]OvfRes'!$R$21</f>
        <v>0</v>
      </c>
      <c r="U16" s="33">
        <f>'[1]OvfRes'!$S$21</f>
      </c>
      <c r="V16" s="34">
        <f t="shared" si="0"/>
        <v>0</v>
      </c>
      <c r="W16" s="35">
        <f>SUM(V16:V17)</f>
        <v>0</v>
      </c>
      <c r="X16" s="36"/>
      <c r="Y16" s="2">
        <f t="shared" si="2"/>
        <v>0</v>
      </c>
      <c r="Z16" s="2">
        <f t="shared" si="1"/>
        <v>0</v>
      </c>
    </row>
    <row r="17" spans="1:26" ht="12.75" hidden="1">
      <c r="A17" s="37"/>
      <c r="B17" s="38">
        <f>'[1]OvfRes'!$T$21</f>
        <v>0</v>
      </c>
      <c r="C17" s="39">
        <f>'[1]OvfRes'!$U$21</f>
      </c>
      <c r="D17" s="40">
        <f>'[1]OvfRes'!$V$21</f>
      </c>
      <c r="E17" s="41"/>
      <c r="F17" s="42">
        <f>'[1]OvfRes'!$W$21</f>
        <v>0</v>
      </c>
      <c r="G17" s="140"/>
      <c r="H17" s="43">
        <f>'[1]OvfRes'!$X$21</f>
        <v>0</v>
      </c>
      <c r="I17" s="44"/>
      <c r="J17" s="43">
        <f>'[1]OvfRes'!$Y$21</f>
        <v>0</v>
      </c>
      <c r="K17" s="44"/>
      <c r="L17" s="43">
        <f>'[1]OvfRes'!$Z$21</f>
        <v>0</v>
      </c>
      <c r="M17" s="44"/>
      <c r="N17" s="43">
        <f>'[1]OvfRes'!$AA$21</f>
        <v>0</v>
      </c>
      <c r="O17" s="44"/>
      <c r="P17" s="43">
        <f>'[1]OvfRes'!$AB$21</f>
        <v>0</v>
      </c>
      <c r="Q17" s="44"/>
      <c r="R17" s="43">
        <f>'[1]OvfRes'!$AC$21</f>
        <v>0</v>
      </c>
      <c r="S17" s="44"/>
      <c r="T17" s="43">
        <f>'[1]OvfRes'!$AD$21</f>
        <v>0</v>
      </c>
      <c r="U17" s="44"/>
      <c r="V17" s="45">
        <f t="shared" si="0"/>
        <v>0</v>
      </c>
      <c r="W17" s="47">
        <f>IF('[1]OvfRes'!$AE$21=W16,"","FEJL")</f>
      </c>
      <c r="X17" s="36"/>
      <c r="Y17" s="2">
        <f t="shared" si="2"/>
        <v>0</v>
      </c>
      <c r="Z17" s="2">
        <f t="shared" si="1"/>
        <v>0</v>
      </c>
    </row>
    <row r="18" spans="1:26" ht="12.75" hidden="1">
      <c r="A18" s="26">
        <f>IF(W18=$W$6,$A$6,IF(W18=W16,A16,$A$6+6))</f>
        <v>1</v>
      </c>
      <c r="B18" s="27">
        <f>'[1]OvfRes'!$A$22</f>
      </c>
      <c r="C18" s="28">
        <f>'[1]OvfRes'!$B$22</f>
      </c>
      <c r="D18" s="29">
        <f>'[1]OvfRes'!$C$22</f>
      </c>
      <c r="E18" s="30">
        <f>'[1]OvfRes'!$D$22</f>
      </c>
      <c r="F18" s="31">
        <f>'[1]OvfRes'!$E$22</f>
        <v>0</v>
      </c>
      <c r="G18" s="139"/>
      <c r="H18" s="32">
        <f>'[1]OvfRes'!$F$22</f>
        <v>0</v>
      </c>
      <c r="I18" s="33">
        <f>'[1]OvfRes'!$G$22</f>
      </c>
      <c r="J18" s="32">
        <f>'[1]OvfRes'!$H$22</f>
        <v>0</v>
      </c>
      <c r="K18" s="33">
        <f>'[1]OvfRes'!$I$22</f>
      </c>
      <c r="L18" s="32">
        <f>'[1]OvfRes'!$J$22</f>
        <v>0</v>
      </c>
      <c r="M18" s="33">
        <f>'[1]OvfRes'!$K$22</f>
      </c>
      <c r="N18" s="32">
        <f>'[1]OvfRes'!$L$22</f>
        <v>0</v>
      </c>
      <c r="O18" s="33">
        <f>'[1]OvfRes'!$M$22</f>
      </c>
      <c r="P18" s="32">
        <f>'[1]OvfRes'!$N$22</f>
        <v>0</v>
      </c>
      <c r="Q18" s="33">
        <f>'[1]OvfRes'!$O$22</f>
      </c>
      <c r="R18" s="32">
        <f>'[1]OvfRes'!$P$22</f>
        <v>0</v>
      </c>
      <c r="S18" s="33">
        <f>'[1]OvfRes'!$Q$22</f>
      </c>
      <c r="T18" s="32">
        <f>'[1]OvfRes'!$R$22</f>
        <v>0</v>
      </c>
      <c r="U18" s="33">
        <f>'[1]OvfRes'!$S$22</f>
      </c>
      <c r="V18" s="34">
        <f t="shared" si="0"/>
        <v>0</v>
      </c>
      <c r="W18" s="35">
        <f>SUM(V18:V19)</f>
        <v>0</v>
      </c>
      <c r="X18" s="36"/>
      <c r="Y18" s="2">
        <f t="shared" si="2"/>
        <v>0</v>
      </c>
      <c r="Z18" s="2">
        <f t="shared" si="1"/>
        <v>0</v>
      </c>
    </row>
    <row r="19" spans="1:26" ht="12.75" hidden="1">
      <c r="A19" s="37"/>
      <c r="B19" s="38">
        <f>'[1]OvfRes'!$T$22</f>
        <v>0</v>
      </c>
      <c r="C19" s="39">
        <f>'[1]OvfRes'!$U$22</f>
      </c>
      <c r="D19" s="40">
        <f>'[1]OvfRes'!$V$22</f>
      </c>
      <c r="E19" s="41"/>
      <c r="F19" s="42">
        <f>'[1]OvfRes'!$W$22</f>
        <v>0</v>
      </c>
      <c r="G19" s="140"/>
      <c r="H19" s="43">
        <f>'[1]OvfRes'!$X$22</f>
        <v>0</v>
      </c>
      <c r="I19" s="44"/>
      <c r="J19" s="43">
        <f>'[1]OvfRes'!$Y$22</f>
        <v>0</v>
      </c>
      <c r="K19" s="44"/>
      <c r="L19" s="43">
        <f>'[1]OvfRes'!$Z$22</f>
        <v>0</v>
      </c>
      <c r="M19" s="44"/>
      <c r="N19" s="43">
        <f>'[1]OvfRes'!$AA$22</f>
        <v>0</v>
      </c>
      <c r="O19" s="44"/>
      <c r="P19" s="43">
        <f>'[1]OvfRes'!$AB$22</f>
        <v>0</v>
      </c>
      <c r="Q19" s="44"/>
      <c r="R19" s="43">
        <f>'[1]OvfRes'!$AC$22</f>
        <v>0</v>
      </c>
      <c r="S19" s="44"/>
      <c r="T19" s="43">
        <f>'[1]OvfRes'!$AD$22</f>
        <v>0</v>
      </c>
      <c r="U19" s="44"/>
      <c r="V19" s="45">
        <f t="shared" si="0"/>
        <v>0</v>
      </c>
      <c r="W19" s="47">
        <f>IF('[1]OvfRes'!$AE$22=W18,"","FEJL")</f>
      </c>
      <c r="X19" s="36"/>
      <c r="Y19" s="2">
        <f t="shared" si="2"/>
        <v>0</v>
      </c>
      <c r="Z19" s="2">
        <f t="shared" si="1"/>
        <v>0</v>
      </c>
    </row>
    <row r="20" spans="1:26" ht="12.75" hidden="1">
      <c r="A20" s="26">
        <f>IF(W20=$W$6,$A$6,IF(W20=W18,A18,$A$6+7))</f>
        <v>1</v>
      </c>
      <c r="B20" s="27">
        <f>'[1]OvfRes'!$A$23</f>
      </c>
      <c r="C20" s="28">
        <f>'[1]OvfRes'!$B$23</f>
      </c>
      <c r="D20" s="29">
        <f>'[1]OvfRes'!$C$23</f>
      </c>
      <c r="E20" s="30">
        <f>'[1]OvfRes'!$D$23</f>
      </c>
      <c r="F20" s="31">
        <f>'[1]OvfRes'!$E$23</f>
        <v>0</v>
      </c>
      <c r="G20" s="139"/>
      <c r="H20" s="32">
        <f>'[1]OvfRes'!$F$23</f>
        <v>0</v>
      </c>
      <c r="I20" s="33">
        <f>'[1]OvfRes'!$G$23</f>
      </c>
      <c r="J20" s="32">
        <f>'[1]OvfRes'!$H$23</f>
        <v>0</v>
      </c>
      <c r="K20" s="33">
        <f>'[1]OvfRes'!$I$23</f>
      </c>
      <c r="L20" s="32">
        <f>'[1]OvfRes'!$J$23</f>
        <v>0</v>
      </c>
      <c r="M20" s="33">
        <f>'[1]OvfRes'!$K$23</f>
      </c>
      <c r="N20" s="32">
        <f>'[1]OvfRes'!$L$23</f>
        <v>0</v>
      </c>
      <c r="O20" s="33">
        <f>'[1]OvfRes'!$M$23</f>
      </c>
      <c r="P20" s="32">
        <f>'[1]OvfRes'!$N$23</f>
        <v>0</v>
      </c>
      <c r="Q20" s="33">
        <f>'[1]OvfRes'!$O$23</f>
      </c>
      <c r="R20" s="32">
        <f>'[1]OvfRes'!$P$23</f>
        <v>0</v>
      </c>
      <c r="S20" s="33">
        <f>'[1]OvfRes'!$Q$23</f>
      </c>
      <c r="T20" s="32">
        <f>'[1]OvfRes'!$R$23</f>
        <v>0</v>
      </c>
      <c r="U20" s="33">
        <f>'[1]OvfRes'!$S$23</f>
      </c>
      <c r="V20" s="34">
        <f t="shared" si="0"/>
        <v>0</v>
      </c>
      <c r="W20" s="35">
        <f>SUM(V20:V21)</f>
        <v>0</v>
      </c>
      <c r="X20" s="36"/>
      <c r="Y20" s="2">
        <f t="shared" si="2"/>
        <v>0</v>
      </c>
      <c r="Z20" s="2">
        <f t="shared" si="1"/>
        <v>0</v>
      </c>
    </row>
    <row r="21" spans="1:26" ht="13.5" hidden="1" thickBot="1">
      <c r="A21" s="17"/>
      <c r="B21" s="48">
        <f>'[1]OvfRes'!$T$23</f>
        <v>0</v>
      </c>
      <c r="C21" s="19">
        <f>'[1]OvfRes'!$U$23</f>
      </c>
      <c r="D21" s="49">
        <f>'[1]OvfRes'!$V$23</f>
      </c>
      <c r="E21" s="50"/>
      <c r="F21" s="51">
        <f>'[1]OvfRes'!$W$23</f>
        <v>0</v>
      </c>
      <c r="G21" s="141"/>
      <c r="H21" s="52">
        <f>'[1]OvfRes'!$X$23</f>
        <v>0</v>
      </c>
      <c r="I21" s="53"/>
      <c r="J21" s="52">
        <f>'[1]OvfRes'!$Y$23</f>
        <v>0</v>
      </c>
      <c r="K21" s="53"/>
      <c r="L21" s="52">
        <f>'[1]OvfRes'!$Z$23</f>
        <v>0</v>
      </c>
      <c r="M21" s="53"/>
      <c r="N21" s="52">
        <f>'[1]OvfRes'!$AA$23</f>
        <v>0</v>
      </c>
      <c r="O21" s="53"/>
      <c r="P21" s="52">
        <f>'[1]OvfRes'!$AB$23</f>
        <v>0</v>
      </c>
      <c r="Q21" s="53"/>
      <c r="R21" s="52">
        <f>'[1]OvfRes'!$AC$23</f>
        <v>0</v>
      </c>
      <c r="S21" s="53"/>
      <c r="T21" s="52">
        <f>'[1]OvfRes'!$AD$23</f>
        <v>0</v>
      </c>
      <c r="U21" s="53"/>
      <c r="V21" s="54">
        <f t="shared" si="0"/>
        <v>0</v>
      </c>
      <c r="W21" s="55">
        <f>IF('[1]OvfRes'!$AE$23=W20,"","FEJL")</f>
      </c>
      <c r="X21" s="36"/>
      <c r="Y21" s="2">
        <f t="shared" si="2"/>
        <v>0</v>
      </c>
      <c r="Z21" s="2">
        <f t="shared" si="1"/>
        <v>0</v>
      </c>
    </row>
    <row r="22" spans="1:23" ht="12.75" customHeight="1" hidden="1">
      <c r="A22" s="56"/>
      <c r="B22" s="57"/>
      <c r="C22" s="58"/>
      <c r="D22" s="59"/>
      <c r="E22" s="56"/>
      <c r="F22" s="56"/>
      <c r="G22" s="56"/>
      <c r="H22" s="60"/>
      <c r="I22" s="56"/>
      <c r="J22" s="60"/>
      <c r="K22" s="56"/>
      <c r="L22" s="60"/>
      <c r="M22" s="56"/>
      <c r="N22" s="60"/>
      <c r="O22" s="56"/>
      <c r="P22" s="60"/>
      <c r="Q22" s="56"/>
      <c r="R22" s="60"/>
      <c r="S22" s="56"/>
      <c r="T22" s="60"/>
      <c r="U22" s="56"/>
      <c r="V22" s="56"/>
      <c r="W22" s="56"/>
    </row>
    <row r="23" spans="1:4" ht="21" thickBot="1">
      <c r="A23" s="1" t="s">
        <v>51</v>
      </c>
      <c r="D23" s="61"/>
    </row>
    <row r="24" spans="1:23" ht="12.75">
      <c r="A24" s="118"/>
      <c r="B24" s="192"/>
      <c r="C24" s="189"/>
      <c r="D24" s="10"/>
      <c r="E24" s="11"/>
      <c r="F24" s="129" t="s">
        <v>54</v>
      </c>
      <c r="G24" s="129" t="s">
        <v>52</v>
      </c>
      <c r="H24" s="130"/>
      <c r="I24" s="13"/>
      <c r="J24" s="12"/>
      <c r="K24" s="15"/>
      <c r="L24" s="130"/>
      <c r="M24" s="13"/>
      <c r="N24" s="12"/>
      <c r="O24" s="15"/>
      <c r="P24" s="130"/>
      <c r="Q24" s="13"/>
      <c r="R24" s="12"/>
      <c r="S24" s="131"/>
      <c r="T24" s="12"/>
      <c r="U24" s="15"/>
      <c r="V24" s="15"/>
      <c r="W24" s="132"/>
    </row>
    <row r="25" spans="1:26" ht="13.5" thickBot="1">
      <c r="A25" s="121" t="s">
        <v>19</v>
      </c>
      <c r="B25" s="193" t="s">
        <v>7</v>
      </c>
      <c r="C25" s="190" t="s">
        <v>8</v>
      </c>
      <c r="D25" s="20" t="s">
        <v>17</v>
      </c>
      <c r="E25" s="20" t="s">
        <v>22</v>
      </c>
      <c r="F25" s="50" t="s">
        <v>55</v>
      </c>
      <c r="G25" s="50" t="s">
        <v>53</v>
      </c>
      <c r="H25" s="133">
        <v>1</v>
      </c>
      <c r="I25" s="22" t="s">
        <v>20</v>
      </c>
      <c r="J25" s="21">
        <v>2</v>
      </c>
      <c r="K25" s="23" t="s">
        <v>20</v>
      </c>
      <c r="L25" s="133">
        <v>3</v>
      </c>
      <c r="M25" s="22" t="s">
        <v>20</v>
      </c>
      <c r="N25" s="21">
        <v>4</v>
      </c>
      <c r="O25" s="23" t="s">
        <v>20</v>
      </c>
      <c r="P25" s="133">
        <v>5</v>
      </c>
      <c r="Q25" s="22" t="s">
        <v>20</v>
      </c>
      <c r="R25" s="21">
        <v>6</v>
      </c>
      <c r="S25" s="23" t="s">
        <v>20</v>
      </c>
      <c r="T25" s="21">
        <v>7</v>
      </c>
      <c r="U25" s="23" t="s">
        <v>20</v>
      </c>
      <c r="V25" s="23" t="s">
        <v>21</v>
      </c>
      <c r="W25" s="134" t="s">
        <v>18</v>
      </c>
      <c r="X25" s="25"/>
      <c r="Y25" s="2" t="s">
        <v>23</v>
      </c>
      <c r="Z25" s="2" t="s">
        <v>24</v>
      </c>
    </row>
    <row r="26" spans="1:28" ht="12.75">
      <c r="A26" s="26">
        <v>1</v>
      </c>
      <c r="B26" s="194" t="str">
        <f>'[4]SemiFinale'!$B$11</f>
        <v>Britt Kjær-Jørgensen</v>
      </c>
      <c r="C26" s="189" t="str">
        <f>'[4]SemiFinale'!$C$11</f>
        <v>Slagelse BC</v>
      </c>
      <c r="D26" s="9" t="str">
        <f>'[4]SemiFinale'!$D$11</f>
        <v>201262-BRKJ</v>
      </c>
      <c r="E26" s="9">
        <f>'[4]SemiFinale'!$E$11</f>
        <v>13</v>
      </c>
      <c r="F26" s="154">
        <f>'[4]SemiFinale'!$F$11</f>
        <v>1638</v>
      </c>
      <c r="G26" s="177">
        <f>'[4]SemiFinale'!$G$11</f>
        <v>1115</v>
      </c>
      <c r="H26" s="178">
        <f>'Indtastning Damer'!F8</f>
        <v>204</v>
      </c>
      <c r="I26" s="182">
        <f>'Indtastning Damer'!H8</f>
        <v>20</v>
      </c>
      <c r="J26" s="156">
        <f>'Indtastning Damer'!F48</f>
        <v>196</v>
      </c>
      <c r="K26" s="158">
        <f>'Indtastning Damer'!H48</f>
        <v>20</v>
      </c>
      <c r="L26" s="178">
        <f>'Indtastning Damer'!F74</f>
        <v>255</v>
      </c>
      <c r="M26" s="182">
        <f>'Indtastning Damer'!H74</f>
        <v>20</v>
      </c>
      <c r="N26" s="156">
        <f>'Indtastning Damer'!F110</f>
        <v>244</v>
      </c>
      <c r="O26" s="158">
        <f>'Indtastning Damer'!H110</f>
        <v>20</v>
      </c>
      <c r="P26" s="185">
        <f>'Indtastning Damer'!F134</f>
        <v>168</v>
      </c>
      <c r="Q26" s="186">
        <f>'Indtastning Damer'!H134</f>
        <v>0</v>
      </c>
      <c r="R26" s="156">
        <f>'[1]OvfRes'!$P$4</f>
        <v>0</v>
      </c>
      <c r="S26" s="158">
        <f>'[1]OvfRes'!$Q$4</f>
      </c>
      <c r="T26" s="156">
        <f>'[1]OvfRes'!$R$4</f>
        <v>0</v>
      </c>
      <c r="U26" s="158">
        <f>'[1]OvfRes'!$S$4</f>
      </c>
      <c r="V26" s="158">
        <f>SUM(F26:U26)</f>
        <v>3900</v>
      </c>
      <c r="W26" s="159">
        <f>SUM(V26:V27)</f>
        <v>7391</v>
      </c>
      <c r="X26" s="62"/>
      <c r="Y26" s="2">
        <f aca="true" t="shared" si="3" ref="Y26:Y37">H26+J26+L26+N26+P26+R26+T26</f>
        <v>1067</v>
      </c>
      <c r="Z26" s="2">
        <f aca="true" t="shared" si="4" ref="Z26:Z37">COUNTIF(H26:T26,"&gt;50")</f>
        <v>5</v>
      </c>
      <c r="AB26" s="145"/>
    </row>
    <row r="27" spans="1:28" ht="13.5" thickBot="1">
      <c r="A27" s="37"/>
      <c r="B27" s="195" t="str">
        <f>'[4]SemiFinale'!$B$12</f>
        <v>Henrik Brogaard</v>
      </c>
      <c r="C27" s="190" t="str">
        <f>'[4]SemiFinale'!$C$12</f>
        <v>Slagelse BC</v>
      </c>
      <c r="D27" s="224" t="str">
        <f>'[4]SemiFinale'!$D$12</f>
        <v>260268-HEBR</v>
      </c>
      <c r="E27" s="19">
        <f>'[4]SemiFinale'!$E$12</f>
        <v>13</v>
      </c>
      <c r="F27" s="19">
        <f>'[4]SemiFinale'!$F$12</f>
        <v>1501</v>
      </c>
      <c r="G27" s="48">
        <f>'[4]SemiFinale'!$G$12</f>
        <v>1080</v>
      </c>
      <c r="H27" s="179">
        <f>'Indtastning Damer'!F9</f>
        <v>186</v>
      </c>
      <c r="I27" s="183"/>
      <c r="J27" s="52">
        <f>'Indtastning Damer'!F49</f>
        <v>213</v>
      </c>
      <c r="K27" s="54"/>
      <c r="L27" s="179">
        <f>'Indtastning Damer'!F75</f>
        <v>169</v>
      </c>
      <c r="M27" s="183"/>
      <c r="N27" s="52">
        <f>'Indtastning Damer'!F111</f>
        <v>189</v>
      </c>
      <c r="O27" s="54"/>
      <c r="P27" s="187">
        <f>'Indtastning Damer'!F135</f>
        <v>153</v>
      </c>
      <c r="Q27" s="188"/>
      <c r="R27" s="52">
        <f>'[1]OvfRes'!$AC$4</f>
        <v>0</v>
      </c>
      <c r="S27" s="54"/>
      <c r="T27" s="52">
        <f>'[1]OvfRes'!$AD$4</f>
        <v>0</v>
      </c>
      <c r="U27" s="54"/>
      <c r="V27" s="54">
        <f>SUM(F27:U27)</f>
        <v>3491</v>
      </c>
      <c r="W27" s="55">
        <f>W26</f>
        <v>7391</v>
      </c>
      <c r="X27" s="62"/>
      <c r="Y27" s="2">
        <f t="shared" si="3"/>
        <v>910</v>
      </c>
      <c r="Z27" s="2">
        <f t="shared" si="4"/>
        <v>5</v>
      </c>
      <c r="AB27" s="145"/>
    </row>
    <row r="28" spans="1:28" ht="12.75">
      <c r="A28" s="120">
        <v>2</v>
      </c>
      <c r="B28" s="194" t="str">
        <f>'[4]SemiFinale'!$B$8</f>
        <v>Katja Iwanouw Simonsen</v>
      </c>
      <c r="C28" s="189" t="str">
        <f>'[4]SemiFinale'!$C$8</f>
        <v>Ravnsborg  </v>
      </c>
      <c r="D28" s="9" t="str">
        <f>'[4]SemiFinale'!$D$8</f>
        <v>291279-KASI</v>
      </c>
      <c r="E28" s="9">
        <f>'[4]SemiFinale'!$E$8</f>
        <v>14</v>
      </c>
      <c r="F28" s="154">
        <f>'[4]SemiFinale'!$F$8</f>
        <v>1458</v>
      </c>
      <c r="G28" s="177">
        <f>'[4]SemiFinale'!$G$8</f>
        <v>1152</v>
      </c>
      <c r="H28" s="178">
        <f>'Indtastning Damer'!F6</f>
        <v>157</v>
      </c>
      <c r="I28" s="182">
        <f>'Indtastning Damer'!H6</f>
        <v>0</v>
      </c>
      <c r="J28" s="156">
        <f>'Indtastning Damer'!F44</f>
        <v>182</v>
      </c>
      <c r="K28" s="158">
        <f>'Indtastning Damer'!H44</f>
        <v>0</v>
      </c>
      <c r="L28" s="178">
        <f>'Indtastning Damer'!F80</f>
        <v>175</v>
      </c>
      <c r="M28" s="182">
        <f>'Indtastning Damer'!H80</f>
        <v>20</v>
      </c>
      <c r="N28" s="156">
        <f>'Indtastning Damer'!F104</f>
        <v>159</v>
      </c>
      <c r="O28" s="158">
        <f>'Indtastning Damer'!H104</f>
        <v>20</v>
      </c>
      <c r="P28" s="185">
        <f>'Indtastning Damer'!F142</f>
        <v>148</v>
      </c>
      <c r="Q28" s="186">
        <f>'Indtastning Damer'!H142</f>
        <v>0</v>
      </c>
      <c r="R28" s="156">
        <f>'[1]OvfRes'!$P$3</f>
        <v>0</v>
      </c>
      <c r="S28" s="157">
        <f>'[1]OvfRes'!$Q$3</f>
      </c>
      <c r="T28" s="156">
        <f>'[1]OvfRes'!$R$3</f>
        <v>0</v>
      </c>
      <c r="U28" s="157">
        <f>'[1]OvfRes'!$S$3</f>
      </c>
      <c r="V28" s="158">
        <f>SUM(F28:U28)</f>
        <v>3471</v>
      </c>
      <c r="W28" s="159">
        <f>SUM(V28:V29)</f>
        <v>7139</v>
      </c>
      <c r="X28" s="62"/>
      <c r="Y28" s="2">
        <f t="shared" si="3"/>
        <v>821</v>
      </c>
      <c r="Z28" s="2">
        <f t="shared" si="4"/>
        <v>5</v>
      </c>
      <c r="AB28" s="145"/>
    </row>
    <row r="29" spans="1:28" ht="13.5" thickBot="1">
      <c r="A29" s="119"/>
      <c r="B29" s="195" t="str">
        <f>'[4]SemiFinale'!$B$9</f>
        <v>Christian Nagel</v>
      </c>
      <c r="C29" s="190" t="str">
        <f>'[4]SemiFinale'!$C$9</f>
        <v>Ravnsborg  </v>
      </c>
      <c r="D29" s="223" t="str">
        <f>'[4]SemiFinale'!$D$9</f>
        <v>080870-CHNA</v>
      </c>
      <c r="E29" s="19">
        <f>'[4]SemiFinale'!$E$9</f>
        <v>14</v>
      </c>
      <c r="F29" s="155">
        <f>'[4]SemiFinale'!$F$9</f>
        <v>1550</v>
      </c>
      <c r="G29" s="48">
        <f>'[4]SemiFinale'!$G$9</f>
        <v>1203</v>
      </c>
      <c r="H29" s="180">
        <f>'Indtastning Damer'!F7</f>
        <v>164</v>
      </c>
      <c r="I29" s="184"/>
      <c r="J29" s="52">
        <f>'Indtastning Damer'!F45</f>
        <v>129</v>
      </c>
      <c r="K29" s="54"/>
      <c r="L29" s="179">
        <f>'Indtastning Damer'!F81</f>
        <v>223</v>
      </c>
      <c r="M29" s="183"/>
      <c r="N29" s="52">
        <f>'Indtastning Damer'!F105</f>
        <v>187</v>
      </c>
      <c r="O29" s="54"/>
      <c r="P29" s="187">
        <f>'Indtastning Damer'!F143</f>
        <v>212</v>
      </c>
      <c r="Q29" s="188"/>
      <c r="R29" s="52">
        <f>'[1]OvfRes'!$AC$3</f>
        <v>0</v>
      </c>
      <c r="S29" s="53"/>
      <c r="T29" s="52">
        <f>'[1]OvfRes'!$AD$3</f>
        <v>0</v>
      </c>
      <c r="U29" s="53"/>
      <c r="V29" s="54">
        <f>SUM(F29:U29)</f>
        <v>3668</v>
      </c>
      <c r="W29" s="55">
        <f>W28</f>
        <v>7139</v>
      </c>
      <c r="X29" s="62"/>
      <c r="Y29" s="2">
        <f t="shared" si="3"/>
        <v>915</v>
      </c>
      <c r="Z29" s="2">
        <f t="shared" si="4"/>
        <v>5</v>
      </c>
      <c r="AB29" s="145"/>
    </row>
    <row r="30" spans="1:28" ht="12.75">
      <c r="A30" s="120">
        <v>3</v>
      </c>
      <c r="B30" s="196" t="str">
        <f>'[4]SemiFinale'!$B$14</f>
        <v>Iben Bardino</v>
      </c>
      <c r="C30" s="191" t="str">
        <f>'[4]SemiFinale'!$C$14</f>
        <v>Ravnsborg  </v>
      </c>
      <c r="D30" s="28" t="str">
        <f>'[4]SemiFinale'!$D$14</f>
        <v>090972-IBBA</v>
      </c>
      <c r="E30" s="28">
        <f>'[4]SemiFinale'!$E$14</f>
        <v>17</v>
      </c>
      <c r="F30" s="28">
        <f>'[4]SemiFinale'!$F$14</f>
        <v>1480</v>
      </c>
      <c r="G30" s="27">
        <f>'[4]SemiFinale'!$G$14</f>
        <v>1210</v>
      </c>
      <c r="H30" s="178">
        <f>'Indtastning Damer'!F12</f>
        <v>224</v>
      </c>
      <c r="I30" s="182">
        <f>'Indtastning Damer'!H12</f>
        <v>0</v>
      </c>
      <c r="J30" s="156">
        <f>'Indtastning Damer'!F42</f>
        <v>184</v>
      </c>
      <c r="K30" s="158">
        <f>'Indtastning Damer'!H42</f>
        <v>20</v>
      </c>
      <c r="L30" s="178">
        <f>'Indtastning Damer'!F72</f>
        <v>210</v>
      </c>
      <c r="M30" s="182">
        <f>'Indtastning Damer'!H72</f>
        <v>20</v>
      </c>
      <c r="N30" s="156">
        <f>'Indtastning Damer'!F112</f>
        <v>187</v>
      </c>
      <c r="O30" s="158">
        <f>'Indtastning Damer'!H112</f>
        <v>0</v>
      </c>
      <c r="P30" s="185">
        <f>'Indtastning Damer'!F140</f>
        <v>154</v>
      </c>
      <c r="Q30" s="186">
        <f>'Indtastning Damer'!H140</f>
        <v>0</v>
      </c>
      <c r="R30" s="156">
        <f>'[1]OvfRes'!$P$6</f>
        <v>0</v>
      </c>
      <c r="S30" s="157">
        <f>'[1]OvfRes'!$Q$6</f>
      </c>
      <c r="T30" s="156">
        <f>'[1]OvfRes'!$R$6</f>
        <v>0</v>
      </c>
      <c r="U30" s="157">
        <f>'[1]OvfRes'!$S$6</f>
      </c>
      <c r="V30" s="158">
        <f>SUM(F30:U30)</f>
        <v>3689</v>
      </c>
      <c r="W30" s="159">
        <f>SUM(V30:V31)</f>
        <v>7103</v>
      </c>
      <c r="X30" s="62"/>
      <c r="Y30" s="2">
        <f t="shared" si="3"/>
        <v>959</v>
      </c>
      <c r="Z30" s="2">
        <f t="shared" si="4"/>
        <v>5</v>
      </c>
      <c r="AB30" s="145"/>
    </row>
    <row r="31" spans="1:28" ht="13.5" thickBot="1">
      <c r="A31" s="119"/>
      <c r="B31" s="195" t="str">
        <f>'[4]SemiFinale'!$B$15</f>
        <v>Morten Schou</v>
      </c>
      <c r="C31" s="190" t="str">
        <f>'[4]SemiFinale'!$C$15</f>
        <v>Suså BC</v>
      </c>
      <c r="D31" s="19" t="str">
        <f>'[4]SemiFinale'!$D$15</f>
        <v>060885-MOSC</v>
      </c>
      <c r="E31" s="19">
        <f>'[4]SemiFinale'!$E$15</f>
        <v>17</v>
      </c>
      <c r="F31" s="19">
        <f>'[4]SemiFinale'!$F$15</f>
        <v>1334</v>
      </c>
      <c r="G31" s="48">
        <f>'[4]SemiFinale'!$G$15</f>
        <v>1178</v>
      </c>
      <c r="H31" s="179">
        <f>'Indtastning Damer'!F13</f>
        <v>167</v>
      </c>
      <c r="I31" s="183"/>
      <c r="J31" s="52">
        <f>'Indtastning Damer'!F43</f>
        <v>154</v>
      </c>
      <c r="K31" s="54"/>
      <c r="L31" s="179">
        <f>'Indtastning Damer'!F73</f>
        <v>149</v>
      </c>
      <c r="M31" s="183"/>
      <c r="N31" s="52">
        <f>'Indtastning Damer'!F113</f>
        <v>231</v>
      </c>
      <c r="O31" s="54"/>
      <c r="P31" s="187">
        <f>'Indtastning Damer'!F141</f>
        <v>201</v>
      </c>
      <c r="Q31" s="188"/>
      <c r="R31" s="32">
        <f>'[1]OvfRes'!$AC$6</f>
        <v>0</v>
      </c>
      <c r="S31" s="33"/>
      <c r="T31" s="32">
        <f>'[1]OvfRes'!$AD$6</f>
        <v>0</v>
      </c>
      <c r="U31" s="33"/>
      <c r="V31" s="34">
        <f>SUM(F31:U31)</f>
        <v>3414</v>
      </c>
      <c r="W31" s="35">
        <f>W30</f>
        <v>7103</v>
      </c>
      <c r="X31" s="62"/>
      <c r="Y31" s="2">
        <f t="shared" si="3"/>
        <v>902</v>
      </c>
      <c r="Z31" s="2">
        <f t="shared" si="4"/>
        <v>5</v>
      </c>
      <c r="AB31" s="145"/>
    </row>
    <row r="32" spans="1:28" ht="12.75">
      <c r="A32" s="120">
        <v>4</v>
      </c>
      <c r="B32" s="194" t="str">
        <f>'[4]SemiFinale'!$B$20</f>
        <v>Tove Lindberg</v>
      </c>
      <c r="C32" s="189" t="str">
        <f>'[4]SemiFinale'!$C$20</f>
        <v>Suså BC</v>
      </c>
      <c r="D32" s="9" t="str">
        <f>'[4]SemiFinale'!$D$20</f>
        <v>270660-TOLI</v>
      </c>
      <c r="E32" s="9">
        <f>'[4]SemiFinale'!$E$20</f>
        <v>1</v>
      </c>
      <c r="F32" s="9">
        <f>'[4]SemiFinale'!$F$20</f>
        <v>1493</v>
      </c>
      <c r="G32" s="177">
        <f>'[4]SemiFinale'!$G$20</f>
        <v>978</v>
      </c>
      <c r="H32" s="178">
        <f>'Indtastning Damer'!F10</f>
        <v>211</v>
      </c>
      <c r="I32" s="182">
        <f>'Indtastning Damer'!H10</f>
        <v>20</v>
      </c>
      <c r="J32" s="156">
        <f>'Indtastning Damer'!F38</f>
        <v>164</v>
      </c>
      <c r="K32" s="158">
        <f>'Indtastning Damer'!H38</f>
        <v>0</v>
      </c>
      <c r="L32" s="178">
        <f>'Indtastning Damer'!F78</f>
        <v>177</v>
      </c>
      <c r="M32" s="182">
        <f>'Indtastning Damer'!H78</f>
        <v>0</v>
      </c>
      <c r="N32" s="156">
        <f>'Indtastning Damer'!F108</f>
        <v>172</v>
      </c>
      <c r="O32" s="158">
        <f>'Indtastning Damer'!H108</f>
        <v>0</v>
      </c>
      <c r="P32" s="185">
        <f>'Indtastning Damer'!F136</f>
        <v>166</v>
      </c>
      <c r="Q32" s="186">
        <f>'Indtastning Damer'!H136</f>
        <v>20</v>
      </c>
      <c r="R32" s="156">
        <f>'[1]OvfRes'!$P$8</f>
        <v>0</v>
      </c>
      <c r="S32" s="157">
        <f>'[1]OvfRes'!$Q$8</f>
      </c>
      <c r="T32" s="156">
        <f>'[1]OvfRes'!$R$8</f>
        <v>0</v>
      </c>
      <c r="U32" s="157">
        <f>'[1]OvfRes'!$S$8</f>
      </c>
      <c r="V32" s="158">
        <f>SUM(F32:U32)</f>
        <v>3401</v>
      </c>
      <c r="W32" s="159">
        <f>SUM(V32:V33)</f>
        <v>7079</v>
      </c>
      <c r="X32" s="62"/>
      <c r="Y32" s="2">
        <f t="shared" si="3"/>
        <v>890</v>
      </c>
      <c r="Z32" s="2">
        <f t="shared" si="4"/>
        <v>5</v>
      </c>
      <c r="AB32" s="145"/>
    </row>
    <row r="33" spans="1:28" ht="13.5" thickBot="1">
      <c r="A33" s="119"/>
      <c r="B33" s="195" t="str">
        <f>'[4]SemiFinale'!$B$21</f>
        <v>Claus Petersen</v>
      </c>
      <c r="C33" s="190" t="str">
        <f>'[4]SemiFinale'!$C$21</f>
        <v>Suså BC</v>
      </c>
      <c r="D33" s="19" t="str">
        <f>'[4]SemiFinale'!$D$21</f>
        <v>100754-TOPE</v>
      </c>
      <c r="E33" s="19">
        <f>'[4]SemiFinale'!$E$21</f>
        <v>1</v>
      </c>
      <c r="F33" s="19">
        <f>'[4]SemiFinale'!$F$21</f>
        <v>1442</v>
      </c>
      <c r="G33" s="48">
        <f>'[4]SemiFinale'!$G$21</f>
        <v>1213</v>
      </c>
      <c r="H33" s="179">
        <f>'Indtastning Damer'!F11</f>
        <v>226</v>
      </c>
      <c r="I33" s="183"/>
      <c r="J33" s="52">
        <f>'Indtastning Damer'!F39</f>
        <v>203</v>
      </c>
      <c r="K33" s="54"/>
      <c r="L33" s="179">
        <f>'Indtastning Damer'!F79</f>
        <v>185</v>
      </c>
      <c r="M33" s="183"/>
      <c r="N33" s="52">
        <f>'Indtastning Damer'!F109</f>
        <v>192</v>
      </c>
      <c r="O33" s="54"/>
      <c r="P33" s="187">
        <f>'Indtastning Damer'!F137</f>
        <v>217</v>
      </c>
      <c r="Q33" s="188"/>
      <c r="R33" s="32">
        <f>'[1]OvfRes'!$AC$8</f>
        <v>0</v>
      </c>
      <c r="S33" s="33"/>
      <c r="T33" s="32">
        <f>'[1]OvfRes'!$AD$8</f>
        <v>0</v>
      </c>
      <c r="U33" s="33"/>
      <c r="V33" s="34">
        <f>SUM(F33:U33)</f>
        <v>3678</v>
      </c>
      <c r="W33" s="35">
        <f>W32</f>
        <v>7079</v>
      </c>
      <c r="X33" s="62"/>
      <c r="Y33" s="2">
        <f t="shared" si="3"/>
        <v>1023</v>
      </c>
      <c r="Z33" s="2">
        <f t="shared" si="4"/>
        <v>5</v>
      </c>
      <c r="AB33" s="145"/>
    </row>
    <row r="34" spans="1:28" ht="12.75">
      <c r="A34" s="120">
        <v>5</v>
      </c>
      <c r="B34" s="194" t="str">
        <f>'[4]SemiFinale'!$B$17</f>
        <v>Elsebeth Breusch</v>
      </c>
      <c r="C34" s="189" t="str">
        <f>'[4]SemiFinale'!$C$17</f>
        <v>FBK 2000</v>
      </c>
      <c r="D34" s="9" t="str">
        <f>'[4]SemiFinale'!$D$17</f>
        <v>160260-ELBR</v>
      </c>
      <c r="E34" s="9">
        <f>'[4]SemiFinale'!$E$17</f>
        <v>41</v>
      </c>
      <c r="F34" s="9">
        <f>'[4]SemiFinale'!$F$17</f>
        <v>1377</v>
      </c>
      <c r="G34" s="177">
        <f>'[4]SemiFinale'!$G$17</f>
        <v>954</v>
      </c>
      <c r="H34" s="178">
        <f>'Indtastning Damer'!F16</f>
        <v>173</v>
      </c>
      <c r="I34" s="182">
        <f>'Indtastning Damer'!H16</f>
        <v>20</v>
      </c>
      <c r="J34" s="156">
        <f>'Indtastning Damer'!F46</f>
        <v>162</v>
      </c>
      <c r="K34" s="158">
        <f>'Indtastning Damer'!H46</f>
        <v>0</v>
      </c>
      <c r="L34" s="178">
        <f>'Indtastning Damer'!F70</f>
        <v>126</v>
      </c>
      <c r="M34" s="182">
        <f>'Indtastning Damer'!H70</f>
        <v>0</v>
      </c>
      <c r="N34" s="156">
        <f>'Indtastning Damer'!F106</f>
        <v>151</v>
      </c>
      <c r="O34" s="158">
        <f>'Indtastning Damer'!H106</f>
        <v>20</v>
      </c>
      <c r="P34" s="185">
        <f>'Indtastning Damer'!F144</f>
        <v>170</v>
      </c>
      <c r="Q34" s="186">
        <f>'Indtastning Damer'!H144</f>
        <v>20</v>
      </c>
      <c r="R34" s="156">
        <f>'[1]OvfRes'!$P$5</f>
        <v>0</v>
      </c>
      <c r="S34" s="158">
        <f>'[1]OvfRes'!$Q$5</f>
      </c>
      <c r="T34" s="156">
        <f>'[1]OvfRes'!$R$5</f>
        <v>0</v>
      </c>
      <c r="U34" s="158">
        <f>'[1]OvfRes'!$S$5</f>
      </c>
      <c r="V34" s="158">
        <f>SUM(F34:U34)</f>
        <v>3173</v>
      </c>
      <c r="W34" s="159">
        <f>SUM(V34:V35)</f>
        <v>7044</v>
      </c>
      <c r="X34" s="62"/>
      <c r="Y34" s="2">
        <f t="shared" si="3"/>
        <v>782</v>
      </c>
      <c r="Z34" s="2">
        <f t="shared" si="4"/>
        <v>5</v>
      </c>
      <c r="AB34" s="145"/>
    </row>
    <row r="35" spans="1:28" ht="13.5" thickBot="1">
      <c r="A35" s="119"/>
      <c r="B35" s="195" t="str">
        <f>'[4]SemiFinale'!$B$18</f>
        <v>Bo Jarlstrøm</v>
      </c>
      <c r="C35" s="190" t="str">
        <f>'[4]SemiFinale'!$C$18</f>
        <v>Ravnsborg  </v>
      </c>
      <c r="D35" s="19" t="str">
        <f>'[4]SemiFinale'!$D$18</f>
        <v>280469-BOJA</v>
      </c>
      <c r="E35" s="19">
        <f>'[4]SemiFinale'!$E$18</f>
        <v>41</v>
      </c>
      <c r="F35" s="19">
        <f>'[4]SemiFinale'!$F$18</f>
        <v>1699</v>
      </c>
      <c r="G35" s="48">
        <f>'[4]SemiFinale'!$G$18</f>
        <v>1164</v>
      </c>
      <c r="H35" s="179">
        <f>'Indtastning Damer'!F17</f>
        <v>198</v>
      </c>
      <c r="I35" s="183"/>
      <c r="J35" s="52">
        <f>'Indtastning Damer'!F47</f>
        <v>182</v>
      </c>
      <c r="K35" s="54"/>
      <c r="L35" s="179">
        <f>'Indtastning Damer'!F71</f>
        <v>198</v>
      </c>
      <c r="M35" s="183"/>
      <c r="N35" s="52">
        <f>'Indtastning Damer'!F107</f>
        <v>233</v>
      </c>
      <c r="O35" s="54"/>
      <c r="P35" s="187">
        <f>'Indtastning Damer'!F145</f>
        <v>197</v>
      </c>
      <c r="Q35" s="188"/>
      <c r="R35" s="52">
        <f>'[1]OvfRes'!$AC$5</f>
        <v>0</v>
      </c>
      <c r="S35" s="54"/>
      <c r="T35" s="52">
        <f>'[1]OvfRes'!$AD$5</f>
        <v>0</v>
      </c>
      <c r="U35" s="54"/>
      <c r="V35" s="54">
        <f>SUM(F35:U35)</f>
        <v>3871</v>
      </c>
      <c r="W35" s="55">
        <f>W34</f>
        <v>7044</v>
      </c>
      <c r="X35" s="62"/>
      <c r="Y35" s="2">
        <f t="shared" si="3"/>
        <v>1008</v>
      </c>
      <c r="Z35" s="2">
        <f t="shared" si="4"/>
        <v>5</v>
      </c>
      <c r="AB35" s="145"/>
    </row>
    <row r="36" spans="1:28" ht="12.75">
      <c r="A36" s="120">
        <v>6</v>
      </c>
      <c r="B36" s="194" t="str">
        <f>'[4]SemiFinale'!$B$23</f>
        <v>Lene Tuemose</v>
      </c>
      <c r="C36" s="189" t="str">
        <f>'[4]SemiFinale'!$C$23</f>
        <v>Ravnsborg  </v>
      </c>
      <c r="D36" s="9" t="str">
        <f>'[4]SemiFinale'!$D$23</f>
        <v>240563-LETU</v>
      </c>
      <c r="E36" s="9">
        <f>'[4]SemiFinale'!$E$23</f>
        <v>10</v>
      </c>
      <c r="F36" s="9">
        <f>'[4]SemiFinale'!$F$23</f>
        <v>1357</v>
      </c>
      <c r="G36" s="177">
        <f>'[4]SemiFinale'!$G$23</f>
        <v>969</v>
      </c>
      <c r="H36" s="178">
        <f>'Indtastning Damer'!F14</f>
        <v>165</v>
      </c>
      <c r="I36" s="182">
        <f>'Indtastning Damer'!H14</f>
        <v>0</v>
      </c>
      <c r="J36" s="156">
        <f>'Indtastning Damer'!F40</f>
        <v>183</v>
      </c>
      <c r="K36" s="158">
        <f>'Indtastning Damer'!H40</f>
        <v>20</v>
      </c>
      <c r="L36" s="178">
        <f>'Indtastning Damer'!F76</f>
        <v>201</v>
      </c>
      <c r="M36" s="182">
        <f>'Indtastning Damer'!H76</f>
        <v>0</v>
      </c>
      <c r="N36" s="156">
        <f>'Indtastning Damer'!F102</f>
        <v>160</v>
      </c>
      <c r="O36" s="158">
        <f>'Indtastning Damer'!H102</f>
        <v>0</v>
      </c>
      <c r="P36" s="185">
        <f>'Indtastning Damer'!F138</f>
        <v>179</v>
      </c>
      <c r="Q36" s="186">
        <f>'Indtastning Damer'!H138</f>
        <v>20</v>
      </c>
      <c r="R36" s="32">
        <f>'[1]OvfRes'!$P$7</f>
        <v>0</v>
      </c>
      <c r="S36" s="34">
        <f>'[1]OvfRes'!$Q$7</f>
      </c>
      <c r="T36" s="32">
        <f>'[1]OvfRes'!$R$7</f>
        <v>0</v>
      </c>
      <c r="U36" s="34">
        <f>'[1]OvfRes'!$S$7</f>
      </c>
      <c r="V36" s="34">
        <f>SUM(F36:U36)</f>
        <v>3254</v>
      </c>
      <c r="W36" s="35">
        <f>SUM(V36:V37)</f>
        <v>6981</v>
      </c>
      <c r="X36" s="62"/>
      <c r="Y36" s="2">
        <f t="shared" si="3"/>
        <v>888</v>
      </c>
      <c r="Z36" s="2">
        <f t="shared" si="4"/>
        <v>5</v>
      </c>
      <c r="AB36" s="145"/>
    </row>
    <row r="37" spans="1:28" ht="13.5" thickBot="1">
      <c r="A37" s="121"/>
      <c r="B37" s="195" t="str">
        <f>'[4]SemiFinale'!$B$24</f>
        <v>René Lomholt</v>
      </c>
      <c r="C37" s="190" t="str">
        <f>'[4]SemiFinale'!$C$24</f>
        <v>Ravnsborg  </v>
      </c>
      <c r="D37" s="19" t="str">
        <f>'[4]SemiFinale'!$D$24</f>
        <v>101260-RELO</v>
      </c>
      <c r="E37" s="19">
        <f>'[4]SemiFinale'!$E$24</f>
        <v>10</v>
      </c>
      <c r="F37" s="19">
        <f>'[4]SemiFinale'!$F$24</f>
        <v>1692</v>
      </c>
      <c r="G37" s="48">
        <f>'[4]SemiFinale'!$G$24</f>
        <v>1101</v>
      </c>
      <c r="H37" s="179">
        <f>'Indtastning Damer'!F15</f>
        <v>179</v>
      </c>
      <c r="I37" s="183"/>
      <c r="J37" s="52">
        <f>'Indtastning Damer'!F41</f>
        <v>213</v>
      </c>
      <c r="K37" s="54"/>
      <c r="L37" s="179">
        <f>'Indtastning Damer'!F77</f>
        <v>186</v>
      </c>
      <c r="M37" s="183"/>
      <c r="N37" s="52">
        <f>'Indtastning Damer'!F103</f>
        <v>168</v>
      </c>
      <c r="O37" s="54"/>
      <c r="P37" s="187">
        <f>'Indtastning Damer'!F139</f>
        <v>188</v>
      </c>
      <c r="Q37" s="188"/>
      <c r="R37" s="52">
        <f>'[1]OvfRes'!$AC$7</f>
        <v>0</v>
      </c>
      <c r="S37" s="54"/>
      <c r="T37" s="52">
        <f>'[1]OvfRes'!$AD$7</f>
        <v>0</v>
      </c>
      <c r="U37" s="54"/>
      <c r="V37" s="54">
        <f>SUM(F37:U37)</f>
        <v>3727</v>
      </c>
      <c r="W37" s="55">
        <f>W36</f>
        <v>6981</v>
      </c>
      <c r="X37" s="62"/>
      <c r="Y37" s="2">
        <f t="shared" si="3"/>
        <v>934</v>
      </c>
      <c r="Z37" s="2">
        <f t="shared" si="4"/>
        <v>5</v>
      </c>
      <c r="AB37" s="145"/>
    </row>
    <row r="38" spans="1:28" ht="12.75" hidden="1">
      <c r="A38" s="56"/>
      <c r="B38" s="63"/>
      <c r="C38" s="58"/>
      <c r="D38" s="56"/>
      <c r="E38" s="56"/>
      <c r="F38" s="56"/>
      <c r="G38" s="56"/>
      <c r="H38" s="60"/>
      <c r="I38" s="56"/>
      <c r="J38" s="60"/>
      <c r="K38" s="56"/>
      <c r="L38" s="60"/>
      <c r="M38" s="56"/>
      <c r="N38" s="60"/>
      <c r="O38" s="56"/>
      <c r="P38" s="60"/>
      <c r="Q38" s="56"/>
      <c r="R38" s="60"/>
      <c r="S38" s="56"/>
      <c r="T38" s="60"/>
      <c r="U38" s="56"/>
      <c r="V38" s="56"/>
      <c r="W38" s="56"/>
      <c r="AB38" s="145"/>
    </row>
    <row r="39" spans="1:28" ht="12.75" hidden="1">
      <c r="A39" s="56"/>
      <c r="B39" s="63"/>
      <c r="C39" s="58"/>
      <c r="D39" s="56"/>
      <c r="E39" s="56"/>
      <c r="F39" s="56"/>
      <c r="G39" s="56"/>
      <c r="H39" s="60">
        <f>SUM(H6:H21)+SUM(H26:H37)</f>
        <v>2254</v>
      </c>
      <c r="I39" s="56"/>
      <c r="J39" s="60">
        <f>SUM(J6:J21)+SUM(J26:J37)</f>
        <v>2165</v>
      </c>
      <c r="K39" s="56"/>
      <c r="L39" s="60">
        <f>SUM(L6:L21)+SUM(L26:L37)</f>
        <v>2254</v>
      </c>
      <c r="M39" s="56"/>
      <c r="N39" s="60">
        <f>SUM(N6:N21)+SUM(N26:N37)</f>
        <v>2273</v>
      </c>
      <c r="O39" s="56"/>
      <c r="P39" s="60">
        <f>SUM(P6:P21)+SUM(P26:P37)</f>
        <v>2153</v>
      </c>
      <c r="Q39" s="56"/>
      <c r="R39" s="60">
        <f>SUM(R6:R21)+SUM(R26:R37)</f>
        <v>0</v>
      </c>
      <c r="S39" s="56"/>
      <c r="T39" s="60">
        <f>SUM(T6:T21)+SUM(T26:T37)</f>
        <v>0</v>
      </c>
      <c r="U39" s="56"/>
      <c r="V39" s="56"/>
      <c r="W39" s="56"/>
      <c r="Y39" s="2">
        <f>SUM(H39:U39)</f>
        <v>11099</v>
      </c>
      <c r="Z39" s="2">
        <f>SUM(H40:U40)</f>
        <v>60</v>
      </c>
      <c r="AB39" s="145"/>
    </row>
    <row r="40" spans="1:28" ht="12.75" hidden="1">
      <c r="A40" s="56"/>
      <c r="B40" s="63"/>
      <c r="C40" s="58"/>
      <c r="D40" s="56"/>
      <c r="E40" s="56"/>
      <c r="F40" s="56"/>
      <c r="G40" s="56"/>
      <c r="H40" s="60">
        <f>COUNTIF(H6:H21,"&gt;0")+COUNTIF(H26:H37,"&gt;0")</f>
        <v>12</v>
      </c>
      <c r="I40" s="56"/>
      <c r="J40" s="60">
        <f>COUNTIF(J6:J21,"&gt;0")+COUNTIF(J26:J37,"&gt;0")</f>
        <v>12</v>
      </c>
      <c r="K40" s="56"/>
      <c r="L40" s="60">
        <f>COUNTIF(L6:L21,"&gt;0")+COUNTIF(L26:L37,"&gt;0")</f>
        <v>12</v>
      </c>
      <c r="M40" s="56"/>
      <c r="N40" s="60">
        <f>COUNTIF(N6:N21,"&gt;0")+COUNTIF(N26:N37,"&gt;0")</f>
        <v>12</v>
      </c>
      <c r="O40" s="56"/>
      <c r="P40" s="60">
        <f>COUNTIF(P6:P21,"&gt;0")+COUNTIF(P26:P37,"&gt;0")</f>
        <v>12</v>
      </c>
      <c r="Q40" s="56"/>
      <c r="R40" s="60">
        <f>COUNTIF(R6:R21,"&gt;0")+COUNTIF(R26:R37,"&gt;0")</f>
        <v>0</v>
      </c>
      <c r="S40" s="56"/>
      <c r="T40" s="60">
        <f>COUNTIF(T6:T21,"&gt;0")+COUNTIF(T26:T37,"&gt;0")</f>
        <v>0</v>
      </c>
      <c r="U40" s="56"/>
      <c r="V40" s="56"/>
      <c r="W40" s="56"/>
      <c r="AB40" s="145"/>
    </row>
    <row r="41" ht="12.75">
      <c r="AB41" s="145"/>
    </row>
    <row r="42" ht="12.75">
      <c r="AB42" s="145"/>
    </row>
    <row r="43" ht="12.75">
      <c r="AB43" s="145"/>
    </row>
    <row r="44" spans="1:28" ht="20.25" hidden="1">
      <c r="A44" s="1" t="s">
        <v>50</v>
      </c>
      <c r="AB44" s="145"/>
    </row>
    <row r="45" spans="1:28" ht="12.75" hidden="1">
      <c r="A45" s="118"/>
      <c r="B45" s="135"/>
      <c r="C45" s="9"/>
      <c r="D45" s="10"/>
      <c r="E45" s="11"/>
      <c r="F45" s="11" t="s">
        <v>30</v>
      </c>
      <c r="G45" s="15"/>
      <c r="H45" s="12"/>
      <c r="I45" s="13"/>
      <c r="J45" s="12"/>
      <c r="K45" s="15"/>
      <c r="L45" s="130"/>
      <c r="M45" s="13"/>
      <c r="N45" s="12"/>
      <c r="O45" s="15"/>
      <c r="P45" s="130"/>
      <c r="Q45" s="13"/>
      <c r="R45" s="12"/>
      <c r="S45" s="131"/>
      <c r="T45" s="12"/>
      <c r="U45" s="15"/>
      <c r="V45" s="15"/>
      <c r="W45" s="132"/>
      <c r="AB45" s="145"/>
    </row>
    <row r="46" spans="1:28" ht="13.5" hidden="1" thickBot="1">
      <c r="A46" s="121" t="s">
        <v>19</v>
      </c>
      <c r="B46" s="136" t="s">
        <v>7</v>
      </c>
      <c r="C46" s="19" t="s">
        <v>8</v>
      </c>
      <c r="D46" s="20" t="s">
        <v>17</v>
      </c>
      <c r="E46" s="20" t="s">
        <v>22</v>
      </c>
      <c r="F46" s="20" t="s">
        <v>31</v>
      </c>
      <c r="G46" s="138"/>
      <c r="H46" s="21">
        <v>1</v>
      </c>
      <c r="I46" s="22" t="s">
        <v>20</v>
      </c>
      <c r="J46" s="21">
        <v>2</v>
      </c>
      <c r="K46" s="23" t="s">
        <v>20</v>
      </c>
      <c r="L46" s="133">
        <v>3</v>
      </c>
      <c r="M46" s="22" t="s">
        <v>20</v>
      </c>
      <c r="N46" s="21">
        <v>4</v>
      </c>
      <c r="O46" s="23" t="s">
        <v>20</v>
      </c>
      <c r="P46" s="133">
        <v>5</v>
      </c>
      <c r="Q46" s="22" t="s">
        <v>20</v>
      </c>
      <c r="R46" s="21">
        <v>6</v>
      </c>
      <c r="S46" s="23" t="s">
        <v>20</v>
      </c>
      <c r="T46" s="21">
        <v>7</v>
      </c>
      <c r="U46" s="23" t="s">
        <v>20</v>
      </c>
      <c r="V46" s="23" t="s">
        <v>21</v>
      </c>
      <c r="W46" s="134" t="s">
        <v>18</v>
      </c>
      <c r="AB46" s="145"/>
    </row>
    <row r="47" spans="1:28" ht="12.75" hidden="1">
      <c r="A47" s="114">
        <v>1</v>
      </c>
      <c r="B47" s="27" t="str">
        <f>'[3]SemiFinale'!$B$11:$E$11</f>
        <v>Kim Hedegaard</v>
      </c>
      <c r="C47" s="27" t="str">
        <f>'[3]SemiFinale'!$B$11:$E$11</f>
        <v>Ravnsborg</v>
      </c>
      <c r="D47" s="27">
        <f>'[3]SemiFinale'!$B$11:$E$11</f>
        <v>45072033</v>
      </c>
      <c r="E47" s="27">
        <f>'[3]SemiFinale'!$B$11:$E$11</f>
        <v>38</v>
      </c>
      <c r="F47" s="31">
        <f>'[3]SemiFinale'!$F$11</f>
        <v>1543</v>
      </c>
      <c r="G47" s="142">
        <v>1228</v>
      </c>
      <c r="H47" s="125">
        <f>'Indtastning Herrer'!F8</f>
        <v>190</v>
      </c>
      <c r="I47" s="34">
        <f>'Indtastning Herrer'!H8</f>
        <v>20</v>
      </c>
      <c r="J47" s="125">
        <f>'Indtastning Herrer'!F48</f>
        <v>226</v>
      </c>
      <c r="K47" s="33">
        <f>'Indtastning Herrer'!H48</f>
        <v>20</v>
      </c>
      <c r="L47" s="125">
        <f>'Indtastning Herrer'!F74</f>
        <v>225</v>
      </c>
      <c r="M47" s="33">
        <f>'Indtastning Herrer'!H74</f>
        <v>20</v>
      </c>
      <c r="N47" s="125">
        <f>'Indtastning Herrer'!F110</f>
        <v>253</v>
      </c>
      <c r="O47" s="33">
        <f>'Indtastning Herrer'!H110</f>
        <v>20</v>
      </c>
      <c r="P47" s="125">
        <f>'Indtastning Herrer'!F134</f>
        <v>191</v>
      </c>
      <c r="Q47" s="33">
        <f>'Indtastning Herrer'!H134</f>
        <v>0</v>
      </c>
      <c r="R47" s="32">
        <f>'[1]OvfRes'!$P$4</f>
        <v>0</v>
      </c>
      <c r="S47" s="33">
        <f>'[1]OvfRes'!$Q$4</f>
      </c>
      <c r="T47" s="32">
        <f>'[1]OvfRes'!$R$4</f>
        <v>0</v>
      </c>
      <c r="U47" s="33">
        <f>'[1]OvfRes'!$S$4</f>
      </c>
      <c r="V47" s="34">
        <f aca="true" t="shared" si="5" ref="V47:V58">SUM(F47:U47)</f>
        <v>3936</v>
      </c>
      <c r="W47" s="35">
        <f>SUM(V47:V48)</f>
        <v>7698</v>
      </c>
      <c r="AB47" s="145"/>
    </row>
    <row r="48" spans="1:28" ht="12.75" hidden="1">
      <c r="A48" s="115"/>
      <c r="B48" s="38" t="str">
        <f>'[3]SemiFinale'!$B$12:$E$12</f>
        <v>Jacob Hansen</v>
      </c>
      <c r="C48" s="38" t="str">
        <f>'[3]SemiFinale'!$B$12:$E$12</f>
        <v>Ravnsborg</v>
      </c>
      <c r="D48" s="38">
        <f>'[3]SemiFinale'!$B$12:$E$12</f>
        <v>45072039</v>
      </c>
      <c r="E48" s="38">
        <f>'[3]SemiFinale'!$B$12:$E$12</f>
        <v>38</v>
      </c>
      <c r="F48" s="42">
        <f>'[3]SemiFinale'!$F$12</f>
        <v>1589</v>
      </c>
      <c r="G48" s="143">
        <v>1141</v>
      </c>
      <c r="H48" s="124">
        <f>'Indtastning Herrer'!F9</f>
        <v>220</v>
      </c>
      <c r="I48" s="45"/>
      <c r="J48" s="124">
        <f>'Indtastning Herrer'!F49</f>
        <v>225</v>
      </c>
      <c r="K48" s="44"/>
      <c r="L48" s="124">
        <f>'Indtastning Herrer'!F75</f>
        <v>238</v>
      </c>
      <c r="M48" s="44"/>
      <c r="N48" s="125">
        <f>'Indtastning Herrer'!F111</f>
        <v>173</v>
      </c>
      <c r="O48" s="33"/>
      <c r="P48" s="125">
        <f>'Indtastning Herrer'!F135</f>
        <v>176</v>
      </c>
      <c r="Q48" s="33"/>
      <c r="R48" s="32">
        <f>'[1]OvfRes'!$AC$4</f>
        <v>0</v>
      </c>
      <c r="S48" s="44"/>
      <c r="T48" s="43">
        <f>'[1]OvfRes'!$AD$4</f>
        <v>0</v>
      </c>
      <c r="U48" s="44"/>
      <c r="V48" s="45">
        <f t="shared" si="5"/>
        <v>3762</v>
      </c>
      <c r="W48" s="47">
        <f>W47</f>
        <v>7698</v>
      </c>
      <c r="AB48" s="145"/>
    </row>
    <row r="49" spans="1:28" ht="12.75" hidden="1">
      <c r="A49" s="116">
        <v>2</v>
      </c>
      <c r="B49" s="27" t="str">
        <f>'[3]SemiFinale'!$B$8:$E$8</f>
        <v>Bjarne Machon</v>
      </c>
      <c r="C49" s="27" t="str">
        <f>'[3]SemiFinale'!$B$8:$E$8</f>
        <v>FBK 2000</v>
      </c>
      <c r="D49" s="27">
        <f>'[3]SemiFinale'!$B$8:$E$8</f>
        <v>35036013</v>
      </c>
      <c r="E49" s="27">
        <f>'[3]SemiFinale'!$B$8:$E$8</f>
        <v>14</v>
      </c>
      <c r="F49" s="31">
        <f>'[3]SemiFinale'!$F$8</f>
        <v>1582</v>
      </c>
      <c r="G49" s="142">
        <v>1227</v>
      </c>
      <c r="H49" s="122">
        <f>'Indtastning Herrer'!F6</f>
        <v>183</v>
      </c>
      <c r="I49" s="123">
        <f>'Indtastning Herrer'!H6</f>
        <v>0</v>
      </c>
      <c r="J49" s="32">
        <f>'Indtastning Herrer'!F44</f>
        <v>188</v>
      </c>
      <c r="K49" s="33">
        <f>'Indtastning Herrer'!H44</f>
        <v>0</v>
      </c>
      <c r="L49" s="122">
        <f>'Indtastning Herrer'!F80</f>
        <v>174</v>
      </c>
      <c r="M49" s="123">
        <f>'Indtastning Herrer'!H80</f>
        <v>0</v>
      </c>
      <c r="N49" s="122">
        <f>'Indtastning Herrer'!F102</f>
        <v>203</v>
      </c>
      <c r="O49" s="123">
        <f>'Indtastning Herrer'!H102</f>
        <v>20</v>
      </c>
      <c r="P49" s="122">
        <f>'Indtastning Herrer'!F142</f>
        <v>203</v>
      </c>
      <c r="Q49" s="123">
        <f>'Indtastning Herrer'!H142</f>
        <v>20</v>
      </c>
      <c r="R49" s="32">
        <f>'[1]OvfRes'!$P$3</f>
        <v>0</v>
      </c>
      <c r="S49" s="33">
        <f>'[1]OvfRes'!$Q$3</f>
      </c>
      <c r="T49" s="32">
        <f>'[1]OvfRes'!$R$3</f>
        <v>0</v>
      </c>
      <c r="U49" s="33">
        <f>'[1]OvfRes'!$S$3</f>
      </c>
      <c r="V49" s="34">
        <f t="shared" si="5"/>
        <v>3800</v>
      </c>
      <c r="W49" s="35">
        <f>SUM(V49:V50)</f>
        <v>7570</v>
      </c>
      <c r="AB49" s="145"/>
    </row>
    <row r="50" spans="1:28" ht="12.75" hidden="1">
      <c r="A50" s="115"/>
      <c r="B50" s="38" t="str">
        <f>'[3]SemiFinale'!$B$9:$E$9</f>
        <v>Per Hjort</v>
      </c>
      <c r="C50" s="38" t="str">
        <f>'[3]SemiFinale'!$B$9:$E$9</f>
        <v>FBK 2000</v>
      </c>
      <c r="D50" s="38">
        <f>'[3]SemiFinale'!$B$9:$E$9</f>
        <v>35036009</v>
      </c>
      <c r="E50" s="38">
        <f>'[3]SemiFinale'!$B$9:$E$9</f>
        <v>14</v>
      </c>
      <c r="F50" s="42">
        <f>'[3]SemiFinale'!$F$9</f>
        <v>1582</v>
      </c>
      <c r="G50" s="143">
        <v>1257</v>
      </c>
      <c r="H50" s="124">
        <f>'Indtastning Herrer'!F7</f>
        <v>152</v>
      </c>
      <c r="I50" s="44"/>
      <c r="J50" s="32">
        <f>'Indtastning Herrer'!F45</f>
        <v>202</v>
      </c>
      <c r="K50" s="33"/>
      <c r="L50" s="124">
        <f>'Indtastning Herrer'!F81</f>
        <v>188</v>
      </c>
      <c r="M50" s="44"/>
      <c r="N50" s="124">
        <f>'Indtastning Herrer'!F103</f>
        <v>177</v>
      </c>
      <c r="O50" s="44"/>
      <c r="P50" s="124">
        <f>'Indtastning Herrer'!F143</f>
        <v>212</v>
      </c>
      <c r="Q50" s="44"/>
      <c r="R50" s="43">
        <f>'[1]OvfRes'!$P$3</f>
        <v>0</v>
      </c>
      <c r="S50" s="44"/>
      <c r="T50" s="43">
        <f>'[1]OvfRes'!$AD$3</f>
        <v>0</v>
      </c>
      <c r="U50" s="44"/>
      <c r="V50" s="45">
        <f t="shared" si="5"/>
        <v>3770</v>
      </c>
      <c r="W50" s="47">
        <f>W49</f>
        <v>7570</v>
      </c>
      <c r="AB50" s="145"/>
    </row>
    <row r="51" spans="1:28" ht="12.75" hidden="1">
      <c r="A51" s="116">
        <v>3</v>
      </c>
      <c r="B51" s="27" t="str">
        <f>'[3]SemiFinale'!$B$17:$E$17</f>
        <v>Jens Peter Jensen</v>
      </c>
      <c r="C51" s="27" t="str">
        <f>'[3]SemiFinale'!$B$17:$E$17</f>
        <v>Speedy</v>
      </c>
      <c r="D51" s="27">
        <f>'[3]SemiFinale'!$B$17:$E$17</f>
        <v>45079011</v>
      </c>
      <c r="E51" s="27">
        <f>'[3]SemiFinale'!$B$17:$E$17</f>
        <v>61</v>
      </c>
      <c r="F51" s="31">
        <f>'[3]SemiFinale'!$F$17</f>
        <v>1490</v>
      </c>
      <c r="G51" s="142">
        <v>1085</v>
      </c>
      <c r="H51" s="122">
        <f>'Indtastning Herrer'!F14</f>
        <v>157</v>
      </c>
      <c r="I51" s="123">
        <f>'Indtastning Herrer'!H14</f>
        <v>20</v>
      </c>
      <c r="J51" s="122">
        <f>'Indtastning Herrer'!F40</f>
        <v>189</v>
      </c>
      <c r="K51" s="123">
        <f>'Indtastning Herrer'!H40</f>
        <v>20</v>
      </c>
      <c r="L51" s="32">
        <f>'Indtastning Herrer'!F78</f>
        <v>217</v>
      </c>
      <c r="M51" s="33">
        <f>'Indtastning Herrer'!H78</f>
        <v>20</v>
      </c>
      <c r="N51" s="32">
        <f>'Indtastning Herrer'!F108</f>
        <v>181</v>
      </c>
      <c r="O51" s="33">
        <f>'Indtastning Herrer'!H108</f>
        <v>0</v>
      </c>
      <c r="P51" s="32">
        <f>'Indtastning Herrer'!F136</f>
        <v>233</v>
      </c>
      <c r="Q51" s="33">
        <f>'Indtastning Herrer'!H136</f>
        <v>20</v>
      </c>
      <c r="R51" s="32">
        <f>'[1]OvfRes'!$P$6</f>
        <v>0</v>
      </c>
      <c r="S51" s="33">
        <f>'[1]OvfRes'!$Q$6</f>
      </c>
      <c r="T51" s="32">
        <f>'[1]OvfRes'!$R$6</f>
        <v>0</v>
      </c>
      <c r="U51" s="33">
        <f>'[1]OvfRes'!$S$6</f>
      </c>
      <c r="V51" s="34">
        <f t="shared" si="5"/>
        <v>3632</v>
      </c>
      <c r="W51" s="35">
        <f>SUM(V51:V52)</f>
        <v>7379</v>
      </c>
      <c r="AB51" s="145"/>
    </row>
    <row r="52" spans="1:28" ht="12.75" hidden="1">
      <c r="A52" s="115"/>
      <c r="B52" s="38" t="str">
        <f>'[3]SemiFinale'!$B$18:$E$18</f>
        <v>Kenneth Christensen</v>
      </c>
      <c r="C52" s="38" t="str">
        <f>'[3]SemiFinale'!$B$18:$E$18</f>
        <v>Speedy</v>
      </c>
      <c r="D52" s="38">
        <f>'[3]SemiFinale'!$B$18:$E$18</f>
        <v>45079801</v>
      </c>
      <c r="E52" s="38">
        <f>'[3]SemiFinale'!$B$18:$E$18</f>
        <v>61</v>
      </c>
      <c r="F52" s="42">
        <f>'[3]SemiFinale'!$F$18</f>
        <v>1532</v>
      </c>
      <c r="G52" s="143">
        <v>1218</v>
      </c>
      <c r="H52" s="124">
        <f>'Indtastning Herrer'!F15</f>
        <v>220</v>
      </c>
      <c r="I52" s="44"/>
      <c r="J52" s="124">
        <f>'Indtastning Herrer'!F41</f>
        <v>215</v>
      </c>
      <c r="K52" s="44"/>
      <c r="L52" s="32">
        <f>'Indtastning Herrer'!F79</f>
        <v>168</v>
      </c>
      <c r="M52" s="33"/>
      <c r="N52" s="32">
        <f>'Indtastning Herrer'!F109</f>
        <v>204</v>
      </c>
      <c r="O52" s="33"/>
      <c r="P52" s="32">
        <f>'Indtastning Herrer'!F137</f>
        <v>190</v>
      </c>
      <c r="Q52" s="33"/>
      <c r="R52" s="43">
        <f>'[1]OvfRes'!$AC$6</f>
        <v>0</v>
      </c>
      <c r="S52" s="44"/>
      <c r="T52" s="43">
        <f>'[1]OvfRes'!$AD$6</f>
        <v>0</v>
      </c>
      <c r="U52" s="44"/>
      <c r="V52" s="45">
        <f t="shared" si="5"/>
        <v>3747</v>
      </c>
      <c r="W52" s="47">
        <f>W51</f>
        <v>7379</v>
      </c>
      <c r="AB52" s="145"/>
    </row>
    <row r="53" spans="1:28" ht="12.75" hidden="1">
      <c r="A53" s="116">
        <v>4</v>
      </c>
      <c r="B53" s="27" t="str">
        <f>'[3]SemiFinale'!$B$14:$E$14</f>
        <v>Kim Anderson</v>
      </c>
      <c r="C53" s="27" t="str">
        <f>'[3]SemiFinale'!$B$14:$E$14</f>
        <v>Ravnsborg</v>
      </c>
      <c r="D53" s="27">
        <f>'[3]SemiFinale'!$B$14:$E$14</f>
        <v>45072069</v>
      </c>
      <c r="E53" s="27">
        <f>'[3]SemiFinale'!$B$14:$E$14</f>
        <v>70</v>
      </c>
      <c r="F53" s="31">
        <f>'[3]SemiFinale'!$F$14</f>
        <v>1597</v>
      </c>
      <c r="G53" s="142">
        <v>1157</v>
      </c>
      <c r="H53" s="122">
        <f>'Indtastning Herrer'!F10</f>
        <v>203</v>
      </c>
      <c r="I53" s="123">
        <f>'Indtastning Herrer'!H10</f>
        <v>20</v>
      </c>
      <c r="J53" s="32">
        <f>'Indtastning Herrer'!F38</f>
        <v>174</v>
      </c>
      <c r="K53" s="33">
        <f>'Indtastning Herrer'!H38</f>
        <v>0</v>
      </c>
      <c r="L53" s="122">
        <f>'Indtastning Herrer'!F76</f>
        <v>168</v>
      </c>
      <c r="M53" s="123">
        <f>'Indtastning Herrer'!H76</f>
        <v>0</v>
      </c>
      <c r="N53" s="122">
        <f>'Indtastning Herrer'!F104</f>
        <v>169</v>
      </c>
      <c r="O53" s="123">
        <f>'Indtastning Herrer'!H104</f>
        <v>0</v>
      </c>
      <c r="P53" s="122">
        <f>'Indtastning Herrer'!F138</f>
        <v>166</v>
      </c>
      <c r="Q53" s="123">
        <f>'Indtastning Herrer'!H138</f>
        <v>20</v>
      </c>
      <c r="R53" s="32">
        <f>'[1]OvfRes'!$P$5</f>
        <v>0</v>
      </c>
      <c r="S53" s="33">
        <f>'[1]OvfRes'!$Q$5</f>
      </c>
      <c r="T53" s="32">
        <f>'[1]OvfRes'!$R$5</f>
        <v>0</v>
      </c>
      <c r="U53" s="33">
        <f>'[1]OvfRes'!$S$5</f>
      </c>
      <c r="V53" s="34">
        <f t="shared" si="5"/>
        <v>3674</v>
      </c>
      <c r="W53" s="35">
        <f>SUM(V53:V54)</f>
        <v>7306</v>
      </c>
      <c r="AB53" s="145"/>
    </row>
    <row r="54" spans="1:28" ht="12.75" hidden="1">
      <c r="A54" s="115"/>
      <c r="B54" s="38" t="str">
        <f>'[3]SemiFinale'!$B$15:$E$15</f>
        <v>René Lomholt</v>
      </c>
      <c r="C54" s="38" t="str">
        <f>'[3]SemiFinale'!$B$15:$E$15</f>
        <v>Ravnsborg</v>
      </c>
      <c r="D54" s="38">
        <f>'[3]SemiFinale'!$B$15:$E$15</f>
        <v>45072007</v>
      </c>
      <c r="E54" s="38">
        <f>'[3]SemiFinale'!$B$15:$E$15</f>
        <v>70</v>
      </c>
      <c r="F54" s="42">
        <f>'[3]SemiFinale'!$F$15</f>
        <v>1551</v>
      </c>
      <c r="G54" s="143">
        <v>1127</v>
      </c>
      <c r="H54" s="124">
        <f>'Indtastning Herrer'!F11</f>
        <v>189</v>
      </c>
      <c r="I54" s="44"/>
      <c r="J54" s="32">
        <f>'Indtastning Herrer'!F39</f>
        <v>196</v>
      </c>
      <c r="K54" s="33"/>
      <c r="L54" s="124">
        <f>'Indtastning Herrer'!F77</f>
        <v>201</v>
      </c>
      <c r="M54" s="44"/>
      <c r="N54" s="124">
        <f>'Indtastning Herrer'!F105</f>
        <v>169</v>
      </c>
      <c r="O54" s="44"/>
      <c r="P54" s="124">
        <f>'Indtastning Herrer'!F139</f>
        <v>199</v>
      </c>
      <c r="Q54" s="44"/>
      <c r="R54" s="43">
        <f>'[1]OvfRes'!$AC$5</f>
        <v>0</v>
      </c>
      <c r="S54" s="44"/>
      <c r="T54" s="43">
        <f>'[1]OvfRes'!$AD$5</f>
        <v>0</v>
      </c>
      <c r="U54" s="44"/>
      <c r="V54" s="45">
        <f t="shared" si="5"/>
        <v>3632</v>
      </c>
      <c r="W54" s="47">
        <f>W53</f>
        <v>7306</v>
      </c>
      <c r="AB54" s="145"/>
    </row>
    <row r="55" spans="1:28" ht="12.75" hidden="1">
      <c r="A55" s="116">
        <v>5</v>
      </c>
      <c r="B55" s="27" t="str">
        <f>'[3]SemiFinale'!$B$20:$E$20</f>
        <v>Steen Müller</v>
      </c>
      <c r="C55" s="27" t="str">
        <f>'[3]SemiFinale'!$B$20:$E$20</f>
        <v>MBC 98</v>
      </c>
      <c r="D55" s="27">
        <f>'[3]SemiFinale'!$B$20:$E$20</f>
        <v>38071801</v>
      </c>
      <c r="E55" s="27">
        <f>'[3]SemiFinale'!$B$20:$E$20</f>
        <v>10</v>
      </c>
      <c r="F55" s="31">
        <f>'[3]SemiFinale'!$F$20</f>
        <v>1560</v>
      </c>
      <c r="G55" s="142">
        <v>1079</v>
      </c>
      <c r="H55" s="122">
        <f>'Indtastning Herrer'!F12</f>
        <v>164</v>
      </c>
      <c r="I55" s="123">
        <f>'Indtastning Herrer'!H12</f>
        <v>0</v>
      </c>
      <c r="J55" s="122">
        <f>'Indtastning Herrer'!F46</f>
        <v>167</v>
      </c>
      <c r="K55" s="123">
        <f>'Indtastning Herrer'!H46</f>
        <v>0</v>
      </c>
      <c r="L55" s="32">
        <f>'Indtastning Herrer'!F70</f>
        <v>159</v>
      </c>
      <c r="M55" s="33">
        <f>'Indtastning Herrer'!H70</f>
        <v>0</v>
      </c>
      <c r="N55" s="32">
        <f>'Indtastning Herrer'!F106</f>
        <v>185</v>
      </c>
      <c r="O55" s="33">
        <f>'Indtastning Herrer'!H106</f>
        <v>20</v>
      </c>
      <c r="P55" s="32">
        <f>'Indtastning Herrer'!F144</f>
        <v>183</v>
      </c>
      <c r="Q55" s="33">
        <f>'Indtastning Herrer'!H144</f>
        <v>0</v>
      </c>
      <c r="R55" s="32">
        <f>'[1]OvfRes'!$P$7</f>
        <v>0</v>
      </c>
      <c r="S55" s="33">
        <f>'[1]OvfRes'!$Q$7</f>
      </c>
      <c r="T55" s="32">
        <f>'[1]OvfRes'!$R$7</f>
        <v>0</v>
      </c>
      <c r="U55" s="33">
        <f>'[1]OvfRes'!$S$7</f>
      </c>
      <c r="V55" s="34">
        <f t="shared" si="5"/>
        <v>3517</v>
      </c>
      <c r="W55" s="35">
        <f>SUM(V55:V56)</f>
        <v>7129</v>
      </c>
      <c r="AB55" s="145"/>
    </row>
    <row r="56" spans="1:28" ht="12.75" hidden="1">
      <c r="A56" s="115"/>
      <c r="B56" s="38" t="str">
        <f>'[3]SemiFinale'!$B$21:$E$21</f>
        <v>Poul Larsen</v>
      </c>
      <c r="C56" s="38" t="str">
        <f>'[3]SemiFinale'!$B$21:$E$21</f>
        <v>MBC 98</v>
      </c>
      <c r="D56" s="38">
        <f>'[3]SemiFinale'!$B$21:$E$21</f>
        <v>38071801</v>
      </c>
      <c r="E56" s="38">
        <f>'[3]SemiFinale'!$B$21:$E$21</f>
        <v>10</v>
      </c>
      <c r="F56" s="42">
        <f>'[3]SemiFinale'!$F$21</f>
        <v>1511</v>
      </c>
      <c r="G56" s="143">
        <v>1144</v>
      </c>
      <c r="H56" s="124">
        <f>'Indtastning Herrer'!F13</f>
        <v>211</v>
      </c>
      <c r="I56" s="44"/>
      <c r="J56" s="124">
        <f>'Indtastning Herrer'!F47</f>
        <v>201</v>
      </c>
      <c r="K56" s="44"/>
      <c r="L56" s="32">
        <f>'Indtastning Herrer'!F71</f>
        <v>179</v>
      </c>
      <c r="M56" s="33"/>
      <c r="N56" s="32">
        <f>'Indtastning Herrer'!F107</f>
        <v>203</v>
      </c>
      <c r="O56" s="33"/>
      <c r="P56" s="32">
        <f>'Indtastning Herrer'!F145</f>
        <v>163</v>
      </c>
      <c r="Q56" s="33"/>
      <c r="R56" s="43">
        <f>'[1]OvfRes'!$AC$7</f>
        <v>0</v>
      </c>
      <c r="S56" s="44"/>
      <c r="T56" s="43">
        <f>'[1]OvfRes'!$AD$7</f>
        <v>0</v>
      </c>
      <c r="U56" s="44"/>
      <c r="V56" s="45">
        <f t="shared" si="5"/>
        <v>3612</v>
      </c>
      <c r="W56" s="47">
        <f>W55</f>
        <v>7129</v>
      </c>
      <c r="AB56" s="145"/>
    </row>
    <row r="57" spans="1:28" ht="12.75" hidden="1">
      <c r="A57" s="116">
        <v>6</v>
      </c>
      <c r="B57" s="27" t="str">
        <f>'[3]SemiFinale'!$B$23:$E$23</f>
        <v>Daniel Larsen</v>
      </c>
      <c r="C57" s="27" t="str">
        <f>'[3]SemiFinale'!$B$23:$E$23</f>
        <v>FBK 2000</v>
      </c>
      <c r="D57" s="27">
        <f>'[3]SemiFinale'!$B$23:$E$23</f>
        <v>35036051</v>
      </c>
      <c r="E57" s="27">
        <f>'[3]SemiFinale'!$B$23:$E$23</f>
        <v>62</v>
      </c>
      <c r="F57" s="31">
        <f>'[3]SemiFinale'!$F$23</f>
        <v>1623</v>
      </c>
      <c r="G57" s="142">
        <v>995</v>
      </c>
      <c r="H57" s="122">
        <f>'Indtastning Herrer'!F16</f>
        <v>184</v>
      </c>
      <c r="I57" s="123">
        <f>'Indtastning Herrer'!H16</f>
        <v>0</v>
      </c>
      <c r="J57" s="122">
        <f>'Indtastning Herrer'!F42</f>
        <v>213</v>
      </c>
      <c r="K57" s="123">
        <f>'Indtastning Herrer'!H42</f>
        <v>20</v>
      </c>
      <c r="L57" s="122">
        <f>'Indtastning Herrer'!F72</f>
        <v>157</v>
      </c>
      <c r="M57" s="123">
        <f>'Indtastning Herrer'!H72</f>
        <v>20</v>
      </c>
      <c r="N57" s="122">
        <f>'Indtastning Herrer'!F112</f>
        <v>150</v>
      </c>
      <c r="O57" s="123">
        <f>'Indtastning Herrer'!H112</f>
        <v>0</v>
      </c>
      <c r="P57" s="122">
        <f>'Indtastning Herrer'!F140</f>
        <v>196</v>
      </c>
      <c r="Q57" s="123">
        <f>'Indtastning Herrer'!H140</f>
        <v>0</v>
      </c>
      <c r="R57" s="32">
        <f>'[1]OvfRes'!$P$8</f>
        <v>0</v>
      </c>
      <c r="S57" s="33">
        <f>'[1]OvfRes'!$Q$8</f>
      </c>
      <c r="T57" s="32">
        <f>'[1]OvfRes'!$R$8</f>
        <v>0</v>
      </c>
      <c r="U57" s="33">
        <f>'[1]OvfRes'!$S$8</f>
      </c>
      <c r="V57" s="34">
        <f t="shared" si="5"/>
        <v>3558</v>
      </c>
      <c r="W57" s="35">
        <f>SUM(V57:V58)</f>
        <v>7123</v>
      </c>
      <c r="AB57" s="145"/>
    </row>
    <row r="58" spans="1:28" ht="13.5" hidden="1" thickBot="1">
      <c r="A58" s="117"/>
      <c r="B58" s="48" t="str">
        <f>'[3]SemiFinale'!$B$24:$E$24</f>
        <v>Dan Nielsen</v>
      </c>
      <c r="C58" s="48" t="str">
        <f>'[3]SemiFinale'!$B$24:$E$24</f>
        <v>NBC</v>
      </c>
      <c r="D58" s="48">
        <f>'[3]SemiFinale'!$B$24:$E$24</f>
        <v>36042013</v>
      </c>
      <c r="E58" s="48">
        <f>'[3]SemiFinale'!$B$24:$E$24</f>
        <v>62</v>
      </c>
      <c r="F58" s="51">
        <f>'[3]SemiFinale'!$F$24</f>
        <v>1435</v>
      </c>
      <c r="G58" s="144">
        <v>1207</v>
      </c>
      <c r="H58" s="126">
        <f>'Indtastning Herrer'!F17</f>
        <v>186</v>
      </c>
      <c r="I58" s="53"/>
      <c r="J58" s="126">
        <f>'Indtastning Herrer'!F43</f>
        <v>180</v>
      </c>
      <c r="K58" s="53"/>
      <c r="L58" s="126">
        <f>'Indtastning Herrer'!F73</f>
        <v>185</v>
      </c>
      <c r="M58" s="53"/>
      <c r="N58" s="126">
        <f>'Indtastning Herrer'!F113</f>
        <v>222</v>
      </c>
      <c r="O58" s="53"/>
      <c r="P58" s="126">
        <f>'Indtastning Herrer'!F141</f>
        <v>150</v>
      </c>
      <c r="Q58" s="53"/>
      <c r="R58" s="52">
        <f>'[1]OvfRes'!$AC$8</f>
        <v>0</v>
      </c>
      <c r="S58" s="53"/>
      <c r="T58" s="52">
        <f>'[1]OvfRes'!$AD$8</f>
        <v>0</v>
      </c>
      <c r="U58" s="53"/>
      <c r="V58" s="54">
        <f t="shared" si="5"/>
        <v>3565</v>
      </c>
      <c r="W58" s="55">
        <f>W57</f>
        <v>7123</v>
      </c>
      <c r="AB58" s="145"/>
    </row>
  </sheetData>
  <sheetProtection/>
  <printOptions gridLines="1" horizontalCentered="1" verticalCentered="1"/>
  <pageMargins left="0.7874015748031497" right="0.7874015748031497" top="0.5905511811023623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0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9.140625" style="2" customWidth="1"/>
    <col min="2" max="2" width="21.00390625" style="2" customWidth="1"/>
    <col min="3" max="3" width="14.140625" style="2" bestFit="1" customWidth="1"/>
    <col min="4" max="4" width="10.00390625" style="96" customWidth="1"/>
    <col min="5" max="5" width="5.8515625" style="3" bestFit="1" customWidth="1"/>
    <col min="6" max="6" width="6.421875" style="3" customWidth="1"/>
    <col min="7" max="7" width="6.421875" style="97" bestFit="1" customWidth="1"/>
    <col min="8" max="8" width="6.00390625" style="3" bestFit="1" customWidth="1"/>
    <col min="9" max="9" width="6.00390625" style="2" customWidth="1"/>
    <col min="10" max="16384" width="9.140625" style="2" customWidth="1"/>
  </cols>
  <sheetData>
    <row r="1" spans="1:21" ht="20.25">
      <c r="A1" s="1" t="str">
        <f>Resultatliste!A1</f>
        <v>SM Mix 2009</v>
      </c>
      <c r="C1" s="1" t="str">
        <f>Resultatliste!F1</f>
        <v>19. oktober 2009</v>
      </c>
      <c r="D1" s="3"/>
      <c r="F1" s="1" t="s">
        <v>49</v>
      </c>
      <c r="G1" s="4"/>
      <c r="I1" s="5" t="str">
        <f>Resultatliste!W1</f>
        <v>Maribowl</v>
      </c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3"/>
    </row>
    <row r="2" spans="1:8" ht="20.25">
      <c r="A2" s="93" t="s">
        <v>49</v>
      </c>
      <c r="B2" s="197" t="s">
        <v>50</v>
      </c>
      <c r="C2" s="197"/>
      <c r="D2" s="197"/>
      <c r="E2" s="94"/>
      <c r="F2" s="94"/>
      <c r="G2" s="95" t="s">
        <v>49</v>
      </c>
      <c r="H2" s="5" t="s">
        <v>49</v>
      </c>
    </row>
    <row r="4" spans="1:2" ht="20.25">
      <c r="A4" s="98" t="s">
        <v>10</v>
      </c>
      <c r="B4" s="99"/>
    </row>
    <row r="5" spans="1:8" ht="12.75">
      <c r="A5" s="100" t="s">
        <v>5</v>
      </c>
      <c r="B5" s="101" t="s">
        <v>7</v>
      </c>
      <c r="C5" s="101" t="s">
        <v>8</v>
      </c>
      <c r="D5" s="102" t="s">
        <v>6</v>
      </c>
      <c r="E5" s="103" t="s">
        <v>16</v>
      </c>
      <c r="F5" s="103" t="s">
        <v>9</v>
      </c>
      <c r="G5" s="104" t="s">
        <v>15</v>
      </c>
      <c r="H5" s="105" t="s">
        <v>0</v>
      </c>
    </row>
    <row r="6" spans="1:8" ht="12.75">
      <c r="A6" s="106" t="s">
        <v>2</v>
      </c>
      <c r="B6" s="58" t="e">
        <f>Resultatliste!#REF!</f>
        <v>#REF!</v>
      </c>
      <c r="C6" s="58" t="e">
        <f>Resultatliste!#REF!</f>
        <v>#REF!</v>
      </c>
      <c r="D6" s="58" t="e">
        <f>Resultatliste!#REF!</f>
        <v>#REF!</v>
      </c>
      <c r="E6" s="58">
        <f>Resultatliste!A47:A47</f>
        <v>0</v>
      </c>
      <c r="F6" s="127">
        <v>183</v>
      </c>
      <c r="G6" s="34">
        <f>SUM(F6:F7)</f>
        <v>335</v>
      </c>
      <c r="H6" s="108">
        <f>IF(OR(G6="",G6=0),"",IF(G6&gt;G8,20,IF(G6=G8,10,0)))</f>
        <v>0</v>
      </c>
    </row>
    <row r="7" spans="1:8" ht="12.75">
      <c r="A7" s="106"/>
      <c r="B7" s="58" t="e">
        <f>Resultatliste!#REF!</f>
        <v>#REF!</v>
      </c>
      <c r="C7" s="58" t="e">
        <f>Resultatliste!#REF!</f>
        <v>#REF!</v>
      </c>
      <c r="D7" s="58" t="e">
        <f>Resultatliste!#REF!</f>
        <v>#REF!</v>
      </c>
      <c r="E7" s="58">
        <f>Resultatliste!A48:A48</f>
        <v>0</v>
      </c>
      <c r="F7" s="127">
        <v>152</v>
      </c>
      <c r="G7" s="34"/>
      <c r="H7" s="108"/>
    </row>
    <row r="8" spans="1:9" ht="12.75">
      <c r="A8" s="106" t="s">
        <v>26</v>
      </c>
      <c r="B8" s="58" t="e">
        <f>Resultatliste!#REF!</f>
        <v>#REF!</v>
      </c>
      <c r="C8" s="58" t="e">
        <f>Resultatliste!#REF!</f>
        <v>#REF!</v>
      </c>
      <c r="D8" s="58" t="e">
        <f>Resultatliste!#REF!</f>
        <v>#REF!</v>
      </c>
      <c r="E8" s="58">
        <f>Resultatliste!A49:A49</f>
        <v>20</v>
      </c>
      <c r="F8" s="127">
        <v>190</v>
      </c>
      <c r="G8" s="34">
        <f>SUM(F8:F9)</f>
        <v>410</v>
      </c>
      <c r="H8" s="108">
        <f>IF(OR(G8="",G8=0),"",IF(G8&gt;G6,20,IF(G8=G6,10,0)))</f>
        <v>20</v>
      </c>
      <c r="I8" s="58"/>
    </row>
    <row r="9" spans="1:9" ht="12.75">
      <c r="A9" s="109"/>
      <c r="B9" s="110" t="e">
        <f>Resultatliste!#REF!</f>
        <v>#REF!</v>
      </c>
      <c r="C9" s="110" t="e">
        <f>Resultatliste!#REF!</f>
        <v>#REF!</v>
      </c>
      <c r="D9" s="110" t="e">
        <f>Resultatliste!#REF!</f>
        <v>#REF!</v>
      </c>
      <c r="E9" s="110">
        <f>Resultatliste!A50:A50</f>
        <v>0</v>
      </c>
      <c r="F9" s="128">
        <v>220</v>
      </c>
      <c r="G9" s="45"/>
      <c r="H9" s="112"/>
      <c r="I9" s="58"/>
    </row>
    <row r="10" spans="1:9" ht="12.75">
      <c r="A10" s="106" t="s">
        <v>3</v>
      </c>
      <c r="B10" s="58" t="e">
        <f>Resultatliste!#REF!</f>
        <v>#REF!</v>
      </c>
      <c r="C10" s="58" t="e">
        <f>Resultatliste!#REF!</f>
        <v>#REF!</v>
      </c>
      <c r="D10" s="58" t="e">
        <f>Resultatliste!#REF!</f>
        <v>#REF!</v>
      </c>
      <c r="E10" s="58">
        <f>Resultatliste!A51:A51</f>
        <v>20</v>
      </c>
      <c r="F10" s="107">
        <v>203</v>
      </c>
      <c r="G10" s="34">
        <f>SUM(F10:F11)</f>
        <v>392</v>
      </c>
      <c r="H10" s="108">
        <f>IF(OR(G10="",G10=0),"",IF(G10&gt;G12,20,IF(G10=G12,10,0)))</f>
        <v>20</v>
      </c>
      <c r="I10" s="58"/>
    </row>
    <row r="11" spans="1:9" ht="12.75">
      <c r="A11" s="106"/>
      <c r="B11" s="58" t="e">
        <f>Resultatliste!#REF!</f>
        <v>#REF!</v>
      </c>
      <c r="C11" s="58" t="e">
        <f>Resultatliste!#REF!</f>
        <v>#REF!</v>
      </c>
      <c r="D11" s="58" t="e">
        <f>Resultatliste!#REF!</f>
        <v>#REF!</v>
      </c>
      <c r="E11" s="58">
        <f>Resultatliste!A52:A52</f>
        <v>0</v>
      </c>
      <c r="F11" s="107">
        <v>189</v>
      </c>
      <c r="G11" s="34"/>
      <c r="H11" s="108"/>
      <c r="I11" s="58"/>
    </row>
    <row r="12" spans="1:9" ht="12.75">
      <c r="A12" s="106" t="s">
        <v>27</v>
      </c>
      <c r="B12" s="58" t="e">
        <f>Resultatliste!#REF!</f>
        <v>#REF!</v>
      </c>
      <c r="C12" s="58" t="e">
        <f>Resultatliste!#REF!</f>
        <v>#REF!</v>
      </c>
      <c r="D12" s="58" t="e">
        <f>Resultatliste!#REF!</f>
        <v>#REF!</v>
      </c>
      <c r="E12" s="58">
        <f>Resultatliste!A55:A55</f>
        <v>0</v>
      </c>
      <c r="F12" s="107">
        <v>164</v>
      </c>
      <c r="G12" s="34">
        <f>SUM(F12:F13)</f>
        <v>375</v>
      </c>
      <c r="H12" s="108">
        <f>IF(OR(G12="",G12=0),"",IF(G12&gt;G10,20,IF(G12=G10,10,0)))</f>
        <v>0</v>
      </c>
      <c r="I12" s="58"/>
    </row>
    <row r="13" spans="1:9" ht="12.75">
      <c r="A13" s="109"/>
      <c r="B13" s="110" t="e">
        <f>Resultatliste!#REF!</f>
        <v>#REF!</v>
      </c>
      <c r="C13" s="110" t="e">
        <f>Resultatliste!#REF!</f>
        <v>#REF!</v>
      </c>
      <c r="D13" s="110" t="e">
        <f>Resultatliste!#REF!</f>
        <v>#REF!</v>
      </c>
      <c r="E13" s="110">
        <f>Resultatliste!A56:A56</f>
        <v>0</v>
      </c>
      <c r="F13" s="111">
        <v>211</v>
      </c>
      <c r="G13" s="45"/>
      <c r="H13" s="112"/>
      <c r="I13" s="58"/>
    </row>
    <row r="14" spans="1:9" ht="12.75">
      <c r="A14" s="106" t="s">
        <v>4</v>
      </c>
      <c r="B14" s="58" t="e">
        <f>Resultatliste!#REF!</f>
        <v>#REF!</v>
      </c>
      <c r="C14" s="58" t="e">
        <f>Resultatliste!#REF!</f>
        <v>#REF!</v>
      </c>
      <c r="D14" s="58" t="e">
        <f>Resultatliste!#REF!</f>
        <v>#REF!</v>
      </c>
      <c r="E14" s="58">
        <f>Resultatliste!A53:A53</f>
        <v>20</v>
      </c>
      <c r="F14" s="107">
        <v>157</v>
      </c>
      <c r="G14" s="34">
        <f>SUM(F14:F15)</f>
        <v>377</v>
      </c>
      <c r="H14" s="108">
        <f>IF(OR(G14="",G14=0),"",IF(G14&gt;G16,20,IF(G14=G16,10,0)))</f>
        <v>20</v>
      </c>
      <c r="I14" s="58"/>
    </row>
    <row r="15" spans="1:9" ht="12.75">
      <c r="A15" s="106"/>
      <c r="B15" s="58" t="e">
        <f>Resultatliste!#REF!</f>
        <v>#REF!</v>
      </c>
      <c r="C15" s="58" t="e">
        <f>Resultatliste!#REF!</f>
        <v>#REF!</v>
      </c>
      <c r="D15" s="58" t="e">
        <f>Resultatliste!#REF!</f>
        <v>#REF!</v>
      </c>
      <c r="E15" s="58">
        <f>Resultatliste!A54:A54</f>
        <v>0</v>
      </c>
      <c r="F15" s="107">
        <v>220</v>
      </c>
      <c r="G15" s="34"/>
      <c r="H15" s="108"/>
      <c r="I15" s="58"/>
    </row>
    <row r="16" spans="1:9" ht="12.75">
      <c r="A16" s="106" t="s">
        <v>28</v>
      </c>
      <c r="B16" s="58" t="e">
        <f>Resultatliste!#REF!</f>
        <v>#REF!</v>
      </c>
      <c r="C16" s="58" t="e">
        <f>Resultatliste!#REF!</f>
        <v>#REF!</v>
      </c>
      <c r="D16" s="58" t="e">
        <f>Resultatliste!#REF!</f>
        <v>#REF!</v>
      </c>
      <c r="E16" s="58">
        <f>Resultatliste!A57:A57</f>
        <v>0</v>
      </c>
      <c r="F16" s="107">
        <v>184</v>
      </c>
      <c r="G16" s="34">
        <f>SUM(F16:F17)</f>
        <v>370</v>
      </c>
      <c r="H16" s="108">
        <f>IF(OR(G16="",G16=0),"",IF(G16&gt;G14,20,IF(G16=G14,10,0)))</f>
        <v>0</v>
      </c>
      <c r="I16" s="58"/>
    </row>
    <row r="17" spans="1:9" ht="12.75">
      <c r="A17" s="109"/>
      <c r="B17" s="110" t="e">
        <f>Resultatliste!#REF!</f>
        <v>#REF!</v>
      </c>
      <c r="C17" s="110" t="e">
        <f>Resultatliste!#REF!</f>
        <v>#REF!</v>
      </c>
      <c r="D17" s="110" t="e">
        <f>Resultatliste!#REF!</f>
        <v>#REF!</v>
      </c>
      <c r="E17" s="110">
        <f>Resultatliste!A58:A58</f>
        <v>0</v>
      </c>
      <c r="F17" s="111">
        <v>186</v>
      </c>
      <c r="G17" s="45"/>
      <c r="H17" s="112"/>
      <c r="I17" s="58"/>
    </row>
    <row r="18" spans="1:9" ht="12.75" hidden="1">
      <c r="A18" s="106" t="s">
        <v>1</v>
      </c>
      <c r="B18" s="58"/>
      <c r="C18" s="58"/>
      <c r="D18" s="29"/>
      <c r="E18" s="56"/>
      <c r="F18" s="107"/>
      <c r="G18" s="34">
        <f>SUM(F18:F19)</f>
        <v>0</v>
      </c>
      <c r="H18" s="108">
        <f>IF(OR(G18="",G18=0),"",IF(G18&gt;G20,20,IF(G18=G20,10,0)))</f>
      </c>
      <c r="I18" s="58"/>
    </row>
    <row r="19" spans="1:9" ht="12.75" hidden="1">
      <c r="A19" s="106"/>
      <c r="B19" s="58"/>
      <c r="C19" s="58"/>
      <c r="D19" s="29"/>
      <c r="E19" s="56"/>
      <c r="F19" s="107"/>
      <c r="G19" s="34"/>
      <c r="H19" s="108"/>
      <c r="I19" s="58"/>
    </row>
    <row r="20" spans="1:9" ht="12.75" hidden="1">
      <c r="A20" s="106" t="s">
        <v>25</v>
      </c>
      <c r="B20" s="58"/>
      <c r="C20" s="58"/>
      <c r="D20" s="29"/>
      <c r="E20" s="56"/>
      <c r="F20" s="107"/>
      <c r="G20" s="34">
        <f>SUM(F20:F21)</f>
        <v>0</v>
      </c>
      <c r="H20" s="108">
        <f>IF(OR(G20="",G20=0),"",IF(G20&gt;G18,20,IF(G20=G18,10,0)))</f>
      </c>
      <c r="I20" s="58"/>
    </row>
    <row r="21" spans="1:9" ht="12.75" hidden="1">
      <c r="A21" s="41"/>
      <c r="B21" s="110"/>
      <c r="C21" s="110"/>
      <c r="D21" s="40"/>
      <c r="E21" s="113"/>
      <c r="F21" s="111"/>
      <c r="G21" s="45"/>
      <c r="H21" s="112"/>
      <c r="I21" s="58"/>
    </row>
    <row r="22" spans="1:9" ht="12.75" hidden="1">
      <c r="A22" s="106" t="s">
        <v>2</v>
      </c>
      <c r="B22" s="58"/>
      <c r="C22" s="58"/>
      <c r="D22" s="29"/>
      <c r="E22" s="56"/>
      <c r="F22" s="107"/>
      <c r="G22" s="34">
        <f>SUM(F22:F23)</f>
        <v>0</v>
      </c>
      <c r="H22" s="108">
        <f>IF(OR(G22="",G22=0),"",IF(G22&gt;G24,20,IF(G22=G24,10,0)))</f>
      </c>
      <c r="I22" s="58"/>
    </row>
    <row r="23" spans="1:9" ht="12.75" hidden="1">
      <c r="A23" s="106"/>
      <c r="B23" s="58"/>
      <c r="C23" s="58"/>
      <c r="D23" s="29"/>
      <c r="E23" s="56"/>
      <c r="F23" s="107"/>
      <c r="G23" s="34"/>
      <c r="H23" s="108"/>
      <c r="I23" s="58"/>
    </row>
    <row r="24" spans="1:9" ht="12.75" hidden="1">
      <c r="A24" s="106" t="s">
        <v>26</v>
      </c>
      <c r="B24" s="58"/>
      <c r="C24" s="58"/>
      <c r="D24" s="29"/>
      <c r="E24" s="56"/>
      <c r="F24" s="107"/>
      <c r="G24" s="34">
        <f>SUM(F24:F25)</f>
        <v>0</v>
      </c>
      <c r="H24" s="108">
        <f>IF(OR(G24="",G24=0),"",IF(G24&gt;G22,20,IF(G24=G22,10,0)))</f>
      </c>
      <c r="I24" s="58"/>
    </row>
    <row r="25" spans="1:9" ht="12.75" hidden="1">
      <c r="A25" s="41"/>
      <c r="B25" s="110"/>
      <c r="C25" s="110"/>
      <c r="D25" s="40"/>
      <c r="E25" s="113"/>
      <c r="F25" s="111"/>
      <c r="G25" s="45"/>
      <c r="H25" s="112"/>
      <c r="I25" s="58"/>
    </row>
    <row r="26" spans="1:9" ht="12.75" hidden="1">
      <c r="A26" s="106" t="s">
        <v>3</v>
      </c>
      <c r="B26" s="58"/>
      <c r="C26" s="58"/>
      <c r="D26" s="29"/>
      <c r="E26" s="56"/>
      <c r="F26" s="107"/>
      <c r="G26" s="34">
        <f>SUM(F26:F27)</f>
        <v>0</v>
      </c>
      <c r="H26" s="108">
        <f>IF(OR(G26="",G26=0),"",IF(G26&gt;G28,20,IF(G26=G28,10,0)))</f>
      </c>
      <c r="I26" s="58"/>
    </row>
    <row r="27" spans="1:9" ht="12.75" hidden="1">
      <c r="A27" s="106"/>
      <c r="B27" s="58"/>
      <c r="C27" s="58"/>
      <c r="D27" s="29"/>
      <c r="E27" s="56"/>
      <c r="F27" s="107"/>
      <c r="G27" s="34"/>
      <c r="H27" s="108"/>
      <c r="I27" s="58"/>
    </row>
    <row r="28" spans="1:9" ht="12.75" hidden="1">
      <c r="A28" s="106" t="s">
        <v>27</v>
      </c>
      <c r="B28" s="58"/>
      <c r="C28" s="58"/>
      <c r="D28" s="29"/>
      <c r="E28" s="56"/>
      <c r="F28" s="107"/>
      <c r="G28" s="34">
        <f>SUM(F28:F29)</f>
        <v>0</v>
      </c>
      <c r="H28" s="108">
        <f>IF(OR(G28="",G28=0),"",IF(G28&gt;G26,20,IF(G28=G26,10,0)))</f>
      </c>
      <c r="I28" s="58"/>
    </row>
    <row r="29" spans="1:9" ht="12.75" hidden="1">
      <c r="A29" s="41"/>
      <c r="B29" s="110"/>
      <c r="C29" s="110"/>
      <c r="D29" s="40"/>
      <c r="E29" s="113"/>
      <c r="F29" s="111"/>
      <c r="G29" s="45"/>
      <c r="H29" s="112"/>
      <c r="I29" s="58"/>
    </row>
    <row r="30" spans="1:9" ht="12.75" hidden="1">
      <c r="A30" s="106" t="s">
        <v>4</v>
      </c>
      <c r="B30" s="58"/>
      <c r="C30" s="58"/>
      <c r="D30" s="29"/>
      <c r="E30" s="56"/>
      <c r="F30" s="107"/>
      <c r="G30" s="34">
        <f>SUM(F30:F31)</f>
        <v>0</v>
      </c>
      <c r="H30" s="108">
        <f>IF(OR(G30="",G30=0),"",IF(G30&gt;G32,20,IF(G30=G32,10,0)))</f>
      </c>
      <c r="I30" s="58"/>
    </row>
    <row r="31" spans="1:9" ht="12.75" hidden="1">
      <c r="A31" s="106"/>
      <c r="B31" s="58"/>
      <c r="C31" s="58"/>
      <c r="D31" s="29"/>
      <c r="E31" s="56"/>
      <c r="F31" s="107"/>
      <c r="G31" s="34"/>
      <c r="H31" s="108"/>
      <c r="I31" s="58"/>
    </row>
    <row r="32" spans="1:9" ht="12.75" hidden="1">
      <c r="A32" s="106" t="s">
        <v>28</v>
      </c>
      <c r="B32" s="58"/>
      <c r="C32" s="58"/>
      <c r="D32" s="29"/>
      <c r="E32" s="56"/>
      <c r="F32" s="107"/>
      <c r="G32" s="34">
        <f>SUM(F32:F33)</f>
        <v>0</v>
      </c>
      <c r="H32" s="108">
        <f>IF(OR(G32="",G32=0),"",IF(G32&gt;G30,20,IF(G32=G30,10,0)))</f>
      </c>
      <c r="I32" s="58"/>
    </row>
    <row r="33" spans="1:9" ht="12.75" hidden="1">
      <c r="A33" s="41"/>
      <c r="B33" s="110"/>
      <c r="C33" s="110"/>
      <c r="D33" s="40"/>
      <c r="E33" s="113"/>
      <c r="F33" s="111"/>
      <c r="G33" s="45"/>
      <c r="H33" s="112"/>
      <c r="I33" s="58"/>
    </row>
    <row r="34" spans="6:8" ht="12.75">
      <c r="F34" s="107"/>
      <c r="G34" s="34"/>
      <c r="H34" s="107"/>
    </row>
    <row r="35" spans="6:8" ht="12.75">
      <c r="F35" s="107"/>
      <c r="G35" s="34"/>
      <c r="H35" s="107"/>
    </row>
    <row r="36" spans="1:2" ht="20.25">
      <c r="A36" s="98" t="s">
        <v>11</v>
      </c>
      <c r="B36" s="99"/>
    </row>
    <row r="37" spans="1:8" ht="12.75">
      <c r="A37" s="100" t="s">
        <v>5</v>
      </c>
      <c r="B37" s="101"/>
      <c r="C37" s="101"/>
      <c r="D37" s="102"/>
      <c r="E37" s="103"/>
      <c r="F37" s="103" t="s">
        <v>9</v>
      </c>
      <c r="G37" s="104" t="s">
        <v>15</v>
      </c>
      <c r="H37" s="105" t="s">
        <v>0</v>
      </c>
    </row>
    <row r="38" spans="1:8" ht="12.75">
      <c r="A38" s="106" t="s">
        <v>2</v>
      </c>
      <c r="B38" s="58" t="e">
        <f>Resultatliste!#REF!</f>
        <v>#REF!</v>
      </c>
      <c r="C38" s="58" t="e">
        <f>Resultatliste!#REF!</f>
        <v>#REF!</v>
      </c>
      <c r="D38" s="58" t="e">
        <f>Resultatliste!#REF!</f>
        <v>#REF!</v>
      </c>
      <c r="E38" s="58">
        <f>Resultatliste!A51:A51</f>
        <v>20</v>
      </c>
      <c r="F38" s="107">
        <v>174</v>
      </c>
      <c r="G38" s="34">
        <f>SUM(F38:F39)</f>
        <v>370</v>
      </c>
      <c r="H38" s="108">
        <f>IF(OR(G38="",G38=0),"",IF(G38&gt;G40,20,IF(G38=G40,10,0)))</f>
        <v>0</v>
      </c>
    </row>
    <row r="39" spans="1:8" ht="12.75">
      <c r="A39" s="106"/>
      <c r="B39" s="58" t="e">
        <f>Resultatliste!#REF!</f>
        <v>#REF!</v>
      </c>
      <c r="C39" s="58" t="e">
        <f>Resultatliste!#REF!</f>
        <v>#REF!</v>
      </c>
      <c r="D39" s="58" t="e">
        <f>Resultatliste!#REF!</f>
        <v>#REF!</v>
      </c>
      <c r="E39" s="58">
        <f>Resultatliste!A52:A52</f>
        <v>0</v>
      </c>
      <c r="F39" s="107">
        <v>196</v>
      </c>
      <c r="G39" s="34"/>
      <c r="H39" s="108"/>
    </row>
    <row r="40" spans="1:8" ht="12.75">
      <c r="A40" s="106" t="s">
        <v>26</v>
      </c>
      <c r="B40" s="58" t="e">
        <f>Resultatliste!#REF!</f>
        <v>#REF!</v>
      </c>
      <c r="C40" s="58" t="e">
        <f>Resultatliste!#REF!</f>
        <v>#REF!</v>
      </c>
      <c r="D40" s="58" t="e">
        <f>Resultatliste!#REF!</f>
        <v>#REF!</v>
      </c>
      <c r="E40" s="58">
        <f>Resultatliste!A53:A53</f>
        <v>20</v>
      </c>
      <c r="F40" s="107">
        <v>189</v>
      </c>
      <c r="G40" s="34">
        <f>SUM(F40:F41)</f>
        <v>404</v>
      </c>
      <c r="H40" s="108">
        <f>IF(OR(G40="",G40=0),"",IF(G40&gt;G38,20,IF(G40=G38,10,0)))</f>
        <v>20</v>
      </c>
    </row>
    <row r="41" spans="1:8" ht="12.75">
      <c r="A41" s="109"/>
      <c r="B41" s="110" t="e">
        <f>Resultatliste!#REF!</f>
        <v>#REF!</v>
      </c>
      <c r="C41" s="110" t="e">
        <f>Resultatliste!#REF!</f>
        <v>#REF!</v>
      </c>
      <c r="D41" s="110" t="e">
        <f>Resultatliste!#REF!</f>
        <v>#REF!</v>
      </c>
      <c r="E41" s="110">
        <f>Resultatliste!A54:A54</f>
        <v>0</v>
      </c>
      <c r="F41" s="111">
        <v>215</v>
      </c>
      <c r="G41" s="45"/>
      <c r="H41" s="112"/>
    </row>
    <row r="42" spans="1:8" ht="12.75">
      <c r="A42" s="106" t="s">
        <v>3</v>
      </c>
      <c r="B42" s="58" t="e">
        <f>Resultatliste!#REF!</f>
        <v>#REF!</v>
      </c>
      <c r="C42" s="58" t="e">
        <f>Resultatliste!#REF!</f>
        <v>#REF!</v>
      </c>
      <c r="D42" s="58" t="e">
        <f>Resultatliste!#REF!</f>
        <v>#REF!</v>
      </c>
      <c r="E42" s="58">
        <f>Resultatliste!A57:A57</f>
        <v>0</v>
      </c>
      <c r="F42" s="107">
        <v>213</v>
      </c>
      <c r="G42" s="34">
        <f>SUM(F42:F43)</f>
        <v>393</v>
      </c>
      <c r="H42" s="108">
        <f>IF(OR(G42="",G42=0),"",IF(G42&gt;G44,20,IF(G42=G44,10,0)))</f>
        <v>20</v>
      </c>
    </row>
    <row r="43" spans="1:8" ht="12.75">
      <c r="A43" s="106"/>
      <c r="B43" s="58" t="e">
        <f>Resultatliste!#REF!</f>
        <v>#REF!</v>
      </c>
      <c r="C43" s="58" t="e">
        <f>Resultatliste!#REF!</f>
        <v>#REF!</v>
      </c>
      <c r="D43" s="58" t="e">
        <f>Resultatliste!#REF!</f>
        <v>#REF!</v>
      </c>
      <c r="E43" s="58">
        <f>Resultatliste!A58:A58</f>
        <v>0</v>
      </c>
      <c r="F43" s="107">
        <v>180</v>
      </c>
      <c r="G43" s="34"/>
      <c r="H43" s="108"/>
    </row>
    <row r="44" spans="1:8" ht="12.75">
      <c r="A44" s="106" t="s">
        <v>27</v>
      </c>
      <c r="B44" s="58" t="e">
        <f>Resultatliste!#REF!</f>
        <v>#REF!</v>
      </c>
      <c r="C44" s="58" t="e">
        <f>Resultatliste!#REF!</f>
        <v>#REF!</v>
      </c>
      <c r="D44" s="58" t="e">
        <f>Resultatliste!#REF!</f>
        <v>#REF!</v>
      </c>
      <c r="E44" s="58">
        <f>Resultatliste!A47:A47</f>
        <v>0</v>
      </c>
      <c r="F44" s="107">
        <v>188</v>
      </c>
      <c r="G44" s="34">
        <f>SUM(F44:F45)</f>
        <v>390</v>
      </c>
      <c r="H44" s="108">
        <f>IF(OR(G44="",G44=0),"",IF(G44&gt;G42,20,IF(G44=G42,10,0)))</f>
        <v>0</v>
      </c>
    </row>
    <row r="45" spans="1:8" ht="12.75">
      <c r="A45" s="109"/>
      <c r="B45" s="110" t="e">
        <f>Resultatliste!#REF!</f>
        <v>#REF!</v>
      </c>
      <c r="C45" s="110" t="e">
        <f>Resultatliste!#REF!</f>
        <v>#REF!</v>
      </c>
      <c r="D45" s="110" t="e">
        <f>Resultatliste!#REF!</f>
        <v>#REF!</v>
      </c>
      <c r="E45" s="110">
        <f>Resultatliste!A48:A48</f>
        <v>0</v>
      </c>
      <c r="F45" s="111">
        <v>202</v>
      </c>
      <c r="G45" s="45"/>
      <c r="H45" s="112"/>
    </row>
    <row r="46" spans="1:8" ht="12.75">
      <c r="A46" s="106" t="s">
        <v>4</v>
      </c>
      <c r="B46" s="58" t="e">
        <f>Resultatliste!#REF!</f>
        <v>#REF!</v>
      </c>
      <c r="C46" s="58" t="e">
        <f>Resultatliste!#REF!</f>
        <v>#REF!</v>
      </c>
      <c r="D46" s="58" t="e">
        <f>Resultatliste!#REF!</f>
        <v>#REF!</v>
      </c>
      <c r="E46" s="58">
        <f>Resultatliste!A55:A55</f>
        <v>0</v>
      </c>
      <c r="F46" s="107">
        <v>167</v>
      </c>
      <c r="G46" s="34">
        <f>SUM(F46:F47)</f>
        <v>368</v>
      </c>
      <c r="H46" s="108">
        <f>IF(OR(G46="",G46=0),"",IF(G46&gt;G48,20,IF(G46=G48,10,0)))</f>
        <v>0</v>
      </c>
    </row>
    <row r="47" spans="1:8" ht="12.75">
      <c r="A47" s="106"/>
      <c r="B47" s="58" t="e">
        <f>Resultatliste!#REF!</f>
        <v>#REF!</v>
      </c>
      <c r="C47" s="58" t="e">
        <f>Resultatliste!#REF!</f>
        <v>#REF!</v>
      </c>
      <c r="D47" s="58" t="e">
        <f>Resultatliste!#REF!</f>
        <v>#REF!</v>
      </c>
      <c r="E47" s="58">
        <f>Resultatliste!A56:A56</f>
        <v>0</v>
      </c>
      <c r="F47" s="107">
        <v>201</v>
      </c>
      <c r="G47" s="34"/>
      <c r="H47" s="108"/>
    </row>
    <row r="48" spans="1:8" ht="12.75">
      <c r="A48" s="106" t="s">
        <v>28</v>
      </c>
      <c r="B48" s="58" t="e">
        <f>Resultatliste!#REF!</f>
        <v>#REF!</v>
      </c>
      <c r="C48" s="58" t="e">
        <f>Resultatliste!#REF!</f>
        <v>#REF!</v>
      </c>
      <c r="D48" s="58" t="e">
        <f>Resultatliste!#REF!</f>
        <v>#REF!</v>
      </c>
      <c r="E48" s="58">
        <f>Resultatliste!A49:A49</f>
        <v>20</v>
      </c>
      <c r="F48" s="107">
        <v>226</v>
      </c>
      <c r="G48" s="34">
        <f>SUM(F48:F49)</f>
        <v>451</v>
      </c>
      <c r="H48" s="108">
        <f>IF(OR(G48="",G48=0),"",IF(G48&gt;G46,20,IF(G48=G46,10,0)))</f>
        <v>20</v>
      </c>
    </row>
    <row r="49" spans="1:8" ht="12.75">
      <c r="A49" s="109"/>
      <c r="B49" s="110" t="e">
        <f>Resultatliste!#REF!</f>
        <v>#REF!</v>
      </c>
      <c r="C49" s="110" t="e">
        <f>Resultatliste!#REF!</f>
        <v>#REF!</v>
      </c>
      <c r="D49" s="110" t="e">
        <f>Resultatliste!#REF!</f>
        <v>#REF!</v>
      </c>
      <c r="E49" s="110">
        <f>Resultatliste!A50:A50</f>
        <v>0</v>
      </c>
      <c r="F49" s="111">
        <v>225</v>
      </c>
      <c r="G49" s="45"/>
      <c r="H49" s="112"/>
    </row>
    <row r="50" spans="1:8" ht="12.75" hidden="1">
      <c r="A50" s="106" t="s">
        <v>1</v>
      </c>
      <c r="B50" s="58"/>
      <c r="C50" s="58"/>
      <c r="D50" s="29"/>
      <c r="E50" s="56"/>
      <c r="F50" s="107"/>
      <c r="G50" s="34">
        <f>SUM(F50:F51)</f>
        <v>0</v>
      </c>
      <c r="H50" s="108">
        <f>IF(OR(G50="",G50=0),"",IF(G50&gt;G52,20,IF(G50=G52,10,0)))</f>
      </c>
    </row>
    <row r="51" spans="1:8" ht="12.75" hidden="1">
      <c r="A51" s="106"/>
      <c r="B51" s="58"/>
      <c r="C51" s="58"/>
      <c r="D51" s="29"/>
      <c r="E51" s="56"/>
      <c r="F51" s="107"/>
      <c r="G51" s="34"/>
      <c r="H51" s="108"/>
    </row>
    <row r="52" spans="1:8" ht="12.75" hidden="1">
      <c r="A52" s="106" t="s">
        <v>25</v>
      </c>
      <c r="B52" s="58"/>
      <c r="C52" s="58"/>
      <c r="D52" s="29"/>
      <c r="E52" s="56"/>
      <c r="F52" s="107"/>
      <c r="G52" s="34">
        <f>SUM(F52:F53)</f>
        <v>0</v>
      </c>
      <c r="H52" s="108">
        <f>IF(OR(G52="",G52=0),"",IF(G52&gt;G50,20,IF(G52=G50,10,0)))</f>
      </c>
    </row>
    <row r="53" spans="1:8" ht="12.75" hidden="1">
      <c r="A53" s="41"/>
      <c r="B53" s="110"/>
      <c r="C53" s="110"/>
      <c r="D53" s="40"/>
      <c r="E53" s="113"/>
      <c r="F53" s="111"/>
      <c r="G53" s="45"/>
      <c r="H53" s="112"/>
    </row>
    <row r="54" spans="1:8" ht="12.75" hidden="1">
      <c r="A54" s="106" t="s">
        <v>2</v>
      </c>
      <c r="B54" s="58"/>
      <c r="C54" s="58"/>
      <c r="D54" s="29"/>
      <c r="E54" s="56"/>
      <c r="F54" s="107"/>
      <c r="G54" s="34">
        <f>SUM(F54:F55)</f>
        <v>0</v>
      </c>
      <c r="H54" s="108">
        <f>IF(OR(G54="",G54=0),"",IF(G54&gt;G56,20,IF(G54=G56,10,0)))</f>
      </c>
    </row>
    <row r="55" spans="1:8" ht="12.75" hidden="1">
      <c r="A55" s="106"/>
      <c r="B55" s="58"/>
      <c r="C55" s="58"/>
      <c r="D55" s="29"/>
      <c r="E55" s="56"/>
      <c r="F55" s="107"/>
      <c r="G55" s="34"/>
      <c r="H55" s="108"/>
    </row>
    <row r="56" spans="1:8" ht="12.75" hidden="1">
      <c r="A56" s="106" t="s">
        <v>26</v>
      </c>
      <c r="B56" s="58"/>
      <c r="C56" s="58"/>
      <c r="D56" s="29"/>
      <c r="E56" s="56"/>
      <c r="F56" s="107"/>
      <c r="G56" s="34">
        <f>SUM(F56:F57)</f>
        <v>0</v>
      </c>
      <c r="H56" s="108">
        <f>IF(OR(G56="",G56=0),"",IF(G56&gt;G54,20,IF(G56=G54,10,0)))</f>
      </c>
    </row>
    <row r="57" spans="1:8" ht="12.75" hidden="1">
      <c r="A57" s="41"/>
      <c r="B57" s="110"/>
      <c r="C57" s="110"/>
      <c r="D57" s="40"/>
      <c r="E57" s="113"/>
      <c r="F57" s="111"/>
      <c r="G57" s="45"/>
      <c r="H57" s="112"/>
    </row>
    <row r="58" spans="1:8" ht="12.75" hidden="1">
      <c r="A58" s="106" t="s">
        <v>3</v>
      </c>
      <c r="B58" s="58"/>
      <c r="C58" s="58"/>
      <c r="D58" s="29"/>
      <c r="E58" s="56"/>
      <c r="F58" s="107"/>
      <c r="G58" s="34">
        <f>SUM(F58:F59)</f>
        <v>0</v>
      </c>
      <c r="H58" s="108">
        <f>IF(OR(G58="",G58=0),"",IF(G58&gt;G60,20,IF(G58=G60,10,0)))</f>
      </c>
    </row>
    <row r="59" spans="1:8" ht="12.75" hidden="1">
      <c r="A59" s="106"/>
      <c r="B59" s="58"/>
      <c r="C59" s="58"/>
      <c r="D59" s="29"/>
      <c r="E59" s="56"/>
      <c r="F59" s="107"/>
      <c r="G59" s="34"/>
      <c r="H59" s="108"/>
    </row>
    <row r="60" spans="1:8" ht="12.75" hidden="1">
      <c r="A60" s="106" t="s">
        <v>27</v>
      </c>
      <c r="B60" s="58"/>
      <c r="C60" s="58"/>
      <c r="D60" s="29"/>
      <c r="E60" s="56"/>
      <c r="F60" s="107"/>
      <c r="G60" s="34">
        <f>SUM(F60:F61)</f>
        <v>0</v>
      </c>
      <c r="H60" s="108">
        <f>IF(OR(G60="",G60=0),"",IF(G60&gt;G58,20,IF(G60=G58,10,0)))</f>
      </c>
    </row>
    <row r="61" spans="1:8" ht="12.75" hidden="1">
      <c r="A61" s="41"/>
      <c r="B61" s="110"/>
      <c r="C61" s="110"/>
      <c r="D61" s="40"/>
      <c r="E61" s="113"/>
      <c r="F61" s="111"/>
      <c r="G61" s="45"/>
      <c r="H61" s="112"/>
    </row>
    <row r="62" spans="1:8" ht="12.75" hidden="1">
      <c r="A62" s="106" t="s">
        <v>4</v>
      </c>
      <c r="B62" s="58"/>
      <c r="C62" s="58"/>
      <c r="D62" s="29"/>
      <c r="E62" s="56"/>
      <c r="F62" s="107"/>
      <c r="G62" s="34">
        <f>SUM(F62:F63)</f>
        <v>0</v>
      </c>
      <c r="H62" s="108">
        <f>IF(OR(G62="",G62=0),"",IF(G62&gt;G64,20,IF(G62=G64,10,0)))</f>
      </c>
    </row>
    <row r="63" spans="1:8" ht="12.75" hidden="1">
      <c r="A63" s="106"/>
      <c r="B63" s="58"/>
      <c r="C63" s="58"/>
      <c r="D63" s="29"/>
      <c r="E63" s="56"/>
      <c r="F63" s="107"/>
      <c r="G63" s="34"/>
      <c r="H63" s="108"/>
    </row>
    <row r="64" spans="1:8" ht="12.75" hidden="1">
      <c r="A64" s="106" t="s">
        <v>28</v>
      </c>
      <c r="B64" s="58"/>
      <c r="C64" s="58"/>
      <c r="D64" s="29"/>
      <c r="E64" s="56"/>
      <c r="F64" s="107"/>
      <c r="G64" s="34">
        <f>SUM(F64:F65)</f>
        <v>0</v>
      </c>
      <c r="H64" s="108">
        <f>IF(OR(G64="",G64=0),"",IF(G64&gt;G62,20,IF(G64=G62,10,0)))</f>
      </c>
    </row>
    <row r="65" spans="1:8" ht="12.75" hidden="1">
      <c r="A65" s="41"/>
      <c r="B65" s="110"/>
      <c r="C65" s="110"/>
      <c r="D65" s="40"/>
      <c r="E65" s="113"/>
      <c r="F65" s="111"/>
      <c r="G65" s="45"/>
      <c r="H65" s="112"/>
    </row>
    <row r="66" spans="1:8" ht="12.75">
      <c r="A66" s="56"/>
      <c r="B66" s="58"/>
      <c r="C66" s="58"/>
      <c r="D66" s="29"/>
      <c r="E66" s="56"/>
      <c r="F66" s="107"/>
      <c r="G66" s="34"/>
      <c r="H66" s="56"/>
    </row>
    <row r="67" spans="1:8" ht="12.75">
      <c r="A67" s="56"/>
      <c r="B67" s="58"/>
      <c r="C67" s="58"/>
      <c r="D67" s="29"/>
      <c r="E67" s="56"/>
      <c r="F67" s="107"/>
      <c r="G67" s="34"/>
      <c r="H67" s="56"/>
    </row>
    <row r="68" spans="1:2" ht="20.25">
      <c r="A68" s="98" t="s">
        <v>14</v>
      </c>
      <c r="B68" s="99"/>
    </row>
    <row r="69" spans="1:8" ht="12.75">
      <c r="A69" s="100" t="s">
        <v>5</v>
      </c>
      <c r="B69" s="101"/>
      <c r="C69" s="101"/>
      <c r="D69" s="102"/>
      <c r="E69" s="103"/>
      <c r="F69" s="103" t="s">
        <v>9</v>
      </c>
      <c r="G69" s="104" t="s">
        <v>15</v>
      </c>
      <c r="H69" s="105" t="s">
        <v>0</v>
      </c>
    </row>
    <row r="70" spans="1:8" ht="12.75">
      <c r="A70" s="106" t="s">
        <v>2</v>
      </c>
      <c r="B70" s="58" t="e">
        <f>Resultatliste!#REF!</f>
        <v>#REF!</v>
      </c>
      <c r="C70" s="58" t="e">
        <f>Resultatliste!#REF!</f>
        <v>#REF!</v>
      </c>
      <c r="D70" s="58" t="e">
        <f>Resultatliste!#REF!</f>
        <v>#REF!</v>
      </c>
      <c r="E70" s="58">
        <f>Resultatliste!A55:A55</f>
        <v>0</v>
      </c>
      <c r="F70" s="107">
        <v>159</v>
      </c>
      <c r="G70" s="34">
        <f>SUM(F70:F71)</f>
        <v>338</v>
      </c>
      <c r="H70" s="108">
        <f>IF(OR(G70="",G70=0),"",IF(G70&gt;G72,20,IF(G70=G72,10,0)))</f>
        <v>0</v>
      </c>
    </row>
    <row r="71" spans="1:8" ht="12.75">
      <c r="A71" s="106"/>
      <c r="B71" s="58" t="e">
        <f>Resultatliste!#REF!</f>
        <v>#REF!</v>
      </c>
      <c r="C71" s="58" t="e">
        <f>Resultatliste!#REF!</f>
        <v>#REF!</v>
      </c>
      <c r="D71" s="58" t="e">
        <f>Resultatliste!#REF!</f>
        <v>#REF!</v>
      </c>
      <c r="E71" s="58">
        <f>Resultatliste!A56:A56</f>
        <v>0</v>
      </c>
      <c r="F71" s="107">
        <v>179</v>
      </c>
      <c r="G71" s="34"/>
      <c r="H71" s="108"/>
    </row>
    <row r="72" spans="1:9" ht="12.75">
      <c r="A72" s="106" t="s">
        <v>26</v>
      </c>
      <c r="B72" s="58" t="e">
        <f>Resultatliste!#REF!</f>
        <v>#REF!</v>
      </c>
      <c r="C72" s="58" t="e">
        <f>Resultatliste!#REF!</f>
        <v>#REF!</v>
      </c>
      <c r="D72" s="58" t="e">
        <f>Resultatliste!#REF!</f>
        <v>#REF!</v>
      </c>
      <c r="E72" s="58">
        <f>Resultatliste!A57:A57</f>
        <v>0</v>
      </c>
      <c r="F72" s="107">
        <v>157</v>
      </c>
      <c r="G72" s="34">
        <f>SUM(F72:F73)</f>
        <v>342</v>
      </c>
      <c r="H72" s="108">
        <f>IF(OR(G72="",G72=0),"",IF(G72&gt;G70,20,IF(G72=G70,10,0)))</f>
        <v>20</v>
      </c>
      <c r="I72" s="58"/>
    </row>
    <row r="73" spans="1:9" ht="12.75">
      <c r="A73" s="109"/>
      <c r="B73" s="110" t="e">
        <f>Resultatliste!#REF!</f>
        <v>#REF!</v>
      </c>
      <c r="C73" s="110" t="e">
        <f>Resultatliste!#REF!</f>
        <v>#REF!</v>
      </c>
      <c r="D73" s="110" t="e">
        <f>Resultatliste!#REF!</f>
        <v>#REF!</v>
      </c>
      <c r="E73" s="110">
        <f>Resultatliste!A58:A58</f>
        <v>0</v>
      </c>
      <c r="F73" s="111">
        <v>185</v>
      </c>
      <c r="G73" s="45"/>
      <c r="H73" s="112"/>
      <c r="I73" s="58"/>
    </row>
    <row r="74" spans="1:9" ht="12.75">
      <c r="A74" s="106" t="s">
        <v>3</v>
      </c>
      <c r="B74" s="58" t="e">
        <f>Resultatliste!#REF!</f>
        <v>#REF!</v>
      </c>
      <c r="C74" s="58" t="e">
        <f>Resultatliste!#REF!</f>
        <v>#REF!</v>
      </c>
      <c r="D74" s="58" t="e">
        <f>Resultatliste!#REF!</f>
        <v>#REF!</v>
      </c>
      <c r="E74" s="58">
        <f>Resultatliste!A49:A49</f>
        <v>20</v>
      </c>
      <c r="F74" s="107">
        <v>225</v>
      </c>
      <c r="G74" s="34">
        <f>SUM(F74:F75)</f>
        <v>463</v>
      </c>
      <c r="H74" s="108">
        <f>IF(OR(G74="",G74=0),"",IF(G74&gt;G76,20,IF(G74=G76,10,0)))</f>
        <v>20</v>
      </c>
      <c r="I74" s="58"/>
    </row>
    <row r="75" spans="1:9" ht="12.75">
      <c r="A75" s="106"/>
      <c r="B75" s="58" t="e">
        <f>Resultatliste!#REF!</f>
        <v>#REF!</v>
      </c>
      <c r="C75" s="58" t="e">
        <f>Resultatliste!#REF!</f>
        <v>#REF!</v>
      </c>
      <c r="D75" s="58" t="e">
        <f>Resultatliste!#REF!</f>
        <v>#REF!</v>
      </c>
      <c r="E75" s="58">
        <f>Resultatliste!A50:A50</f>
        <v>0</v>
      </c>
      <c r="F75" s="107">
        <v>238</v>
      </c>
      <c r="G75" s="34"/>
      <c r="H75" s="108"/>
      <c r="I75" s="58"/>
    </row>
    <row r="76" spans="1:9" ht="12.75">
      <c r="A76" s="106" t="s">
        <v>27</v>
      </c>
      <c r="B76" s="58" t="e">
        <f>Resultatliste!#REF!</f>
        <v>#REF!</v>
      </c>
      <c r="C76" s="58" t="e">
        <f>Resultatliste!#REF!</f>
        <v>#REF!</v>
      </c>
      <c r="D76" s="58" t="e">
        <f>Resultatliste!#REF!</f>
        <v>#REF!</v>
      </c>
      <c r="E76" s="58">
        <f>Resultatliste!A51:A51</f>
        <v>20</v>
      </c>
      <c r="F76" s="107">
        <v>168</v>
      </c>
      <c r="G76" s="34">
        <f>SUM(F76:F77)</f>
        <v>369</v>
      </c>
      <c r="H76" s="108">
        <f>IF(OR(G76="",G76=0),"",IF(G76&gt;G74,20,IF(G76=G74,10,0)))</f>
        <v>0</v>
      </c>
      <c r="I76" s="58"/>
    </row>
    <row r="77" spans="1:9" ht="12.75">
      <c r="A77" s="109"/>
      <c r="B77" s="110" t="e">
        <f>Resultatliste!#REF!</f>
        <v>#REF!</v>
      </c>
      <c r="C77" s="110" t="e">
        <f>Resultatliste!#REF!</f>
        <v>#REF!</v>
      </c>
      <c r="D77" s="110" t="e">
        <f>Resultatliste!#REF!</f>
        <v>#REF!</v>
      </c>
      <c r="E77" s="110">
        <f>Resultatliste!A52:A52</f>
        <v>0</v>
      </c>
      <c r="F77" s="111">
        <v>201</v>
      </c>
      <c r="G77" s="45"/>
      <c r="H77" s="112"/>
      <c r="I77" s="58"/>
    </row>
    <row r="78" spans="1:9" ht="12.75">
      <c r="A78" s="106" t="s">
        <v>4</v>
      </c>
      <c r="B78" s="58" t="e">
        <f>Resultatliste!#REF!</f>
        <v>#REF!</v>
      </c>
      <c r="C78" s="58" t="e">
        <f>Resultatliste!#REF!</f>
        <v>#REF!</v>
      </c>
      <c r="D78" s="58" t="e">
        <f>Resultatliste!#REF!</f>
        <v>#REF!</v>
      </c>
      <c r="E78" s="58">
        <f>Resultatliste!A53:A53</f>
        <v>20</v>
      </c>
      <c r="F78" s="107">
        <v>217</v>
      </c>
      <c r="G78" s="34">
        <f>SUM(F78:F79)</f>
        <v>385</v>
      </c>
      <c r="H78" s="108">
        <f>IF(OR(G78="",G78=0),"",IF(G78&gt;G80,20,IF(G78=G80,10,0)))</f>
        <v>20</v>
      </c>
      <c r="I78" s="58"/>
    </row>
    <row r="79" spans="1:9" ht="12.75">
      <c r="A79" s="106"/>
      <c r="B79" s="58" t="e">
        <f>Resultatliste!#REF!</f>
        <v>#REF!</v>
      </c>
      <c r="C79" s="58" t="e">
        <f>Resultatliste!#REF!</f>
        <v>#REF!</v>
      </c>
      <c r="D79" s="58" t="e">
        <f>Resultatliste!#REF!</f>
        <v>#REF!</v>
      </c>
      <c r="E79" s="58">
        <f>Resultatliste!A54:A54</f>
        <v>0</v>
      </c>
      <c r="F79" s="107">
        <v>168</v>
      </c>
      <c r="G79" s="34"/>
      <c r="H79" s="108"/>
      <c r="I79" s="58"/>
    </row>
    <row r="80" spans="1:9" ht="12.75">
      <c r="A80" s="106" t="s">
        <v>28</v>
      </c>
      <c r="B80" s="58" t="e">
        <f>Resultatliste!#REF!</f>
        <v>#REF!</v>
      </c>
      <c r="C80" s="58" t="e">
        <f>Resultatliste!#REF!</f>
        <v>#REF!</v>
      </c>
      <c r="D80" s="58" t="e">
        <f>Resultatliste!#REF!</f>
        <v>#REF!</v>
      </c>
      <c r="E80" s="58">
        <f>Resultatliste!A47:A47</f>
        <v>0</v>
      </c>
      <c r="F80" s="107">
        <v>174</v>
      </c>
      <c r="G80" s="34">
        <f>SUM(F80:F81)</f>
        <v>362</v>
      </c>
      <c r="H80" s="108">
        <f>IF(OR(G80="",G80=0),"",IF(G80&gt;G78,20,IF(G80=G78,10,0)))</f>
        <v>0</v>
      </c>
      <c r="I80" s="58"/>
    </row>
    <row r="81" spans="1:9" ht="12.75">
      <c r="A81" s="109"/>
      <c r="B81" s="110" t="e">
        <f>Resultatliste!#REF!</f>
        <v>#REF!</v>
      </c>
      <c r="C81" s="110" t="e">
        <f>Resultatliste!#REF!</f>
        <v>#REF!</v>
      </c>
      <c r="D81" s="110" t="e">
        <f>Resultatliste!#REF!</f>
        <v>#REF!</v>
      </c>
      <c r="E81" s="110">
        <f>Resultatliste!A48:A48</f>
        <v>0</v>
      </c>
      <c r="F81" s="111">
        <v>188</v>
      </c>
      <c r="G81" s="45"/>
      <c r="H81" s="112"/>
      <c r="I81" s="58"/>
    </row>
    <row r="82" spans="1:9" ht="12.75" hidden="1">
      <c r="A82" s="106" t="s">
        <v>1</v>
      </c>
      <c r="B82" s="58"/>
      <c r="C82" s="58"/>
      <c r="D82" s="29"/>
      <c r="E82" s="56"/>
      <c r="F82" s="107"/>
      <c r="G82" s="34">
        <f>SUM(F82:F83)</f>
        <v>0</v>
      </c>
      <c r="H82" s="108">
        <f>IF(OR(G82="",G82=0),"",IF(G82&gt;G84,20,IF(G82=G84,10,0)))</f>
      </c>
      <c r="I82" s="58"/>
    </row>
    <row r="83" spans="1:9" ht="12.75" hidden="1">
      <c r="A83" s="106"/>
      <c r="B83" s="58"/>
      <c r="C83" s="58"/>
      <c r="D83" s="29"/>
      <c r="E83" s="56"/>
      <c r="F83" s="107"/>
      <c r="G83" s="34"/>
      <c r="H83" s="108"/>
      <c r="I83" s="58"/>
    </row>
    <row r="84" spans="1:9" ht="12.75" hidden="1">
      <c r="A84" s="106" t="s">
        <v>25</v>
      </c>
      <c r="B84" s="58"/>
      <c r="C84" s="58"/>
      <c r="D84" s="29"/>
      <c r="E84" s="56"/>
      <c r="F84" s="107"/>
      <c r="G84" s="34">
        <f>SUM(F84:F85)</f>
        <v>0</v>
      </c>
      <c r="H84" s="108">
        <f>IF(OR(G84="",G84=0),"",IF(G84&gt;G82,20,IF(G84=G82,10,0)))</f>
      </c>
      <c r="I84" s="58"/>
    </row>
    <row r="85" spans="1:9" ht="12.75" hidden="1">
      <c r="A85" s="41"/>
      <c r="B85" s="110"/>
      <c r="C85" s="110"/>
      <c r="D85" s="40"/>
      <c r="E85" s="113"/>
      <c r="F85" s="111"/>
      <c r="G85" s="45"/>
      <c r="H85" s="112"/>
      <c r="I85" s="58"/>
    </row>
    <row r="86" spans="1:9" ht="12.75" hidden="1">
      <c r="A86" s="106" t="s">
        <v>2</v>
      </c>
      <c r="B86" s="58"/>
      <c r="C86" s="58"/>
      <c r="D86" s="29"/>
      <c r="E86" s="56"/>
      <c r="F86" s="107"/>
      <c r="G86" s="34">
        <f>SUM(F86:F87)</f>
        <v>0</v>
      </c>
      <c r="H86" s="108">
        <f>IF(OR(G86="",G86=0),"",IF(G86&gt;G88,20,IF(G86=G88,10,0)))</f>
      </c>
      <c r="I86" s="58"/>
    </row>
    <row r="87" spans="1:9" ht="12.75" hidden="1">
      <c r="A87" s="106"/>
      <c r="B87" s="58"/>
      <c r="C87" s="58"/>
      <c r="D87" s="29"/>
      <c r="E87" s="56"/>
      <c r="F87" s="107"/>
      <c r="G87" s="34"/>
      <c r="H87" s="108"/>
      <c r="I87" s="58"/>
    </row>
    <row r="88" spans="1:9" ht="12.75" hidden="1">
      <c r="A88" s="106" t="s">
        <v>26</v>
      </c>
      <c r="B88" s="58"/>
      <c r="C88" s="58"/>
      <c r="D88" s="29"/>
      <c r="E88" s="56"/>
      <c r="F88" s="107"/>
      <c r="G88" s="34">
        <f>SUM(F88:F89)</f>
        <v>0</v>
      </c>
      <c r="H88" s="108">
        <f>IF(OR(G88="",G88=0),"",IF(G88&gt;G86,20,IF(G88=G86,10,0)))</f>
      </c>
      <c r="I88" s="58"/>
    </row>
    <row r="89" spans="1:9" ht="12.75" hidden="1">
      <c r="A89" s="41"/>
      <c r="B89" s="110"/>
      <c r="C89" s="110"/>
      <c r="D89" s="40"/>
      <c r="E89" s="113"/>
      <c r="F89" s="111"/>
      <c r="G89" s="45"/>
      <c r="H89" s="112"/>
      <c r="I89" s="58"/>
    </row>
    <row r="90" spans="1:9" ht="12.75" hidden="1">
      <c r="A90" s="106" t="s">
        <v>3</v>
      </c>
      <c r="B90" s="58"/>
      <c r="C90" s="58"/>
      <c r="D90" s="29"/>
      <c r="E90" s="56"/>
      <c r="F90" s="107"/>
      <c r="G90" s="34">
        <f>SUM(F90:F91)</f>
        <v>0</v>
      </c>
      <c r="H90" s="108">
        <f>IF(OR(G90="",G90=0),"",IF(G90&gt;G92,20,IF(G90=G92,10,0)))</f>
      </c>
      <c r="I90" s="58"/>
    </row>
    <row r="91" spans="1:9" ht="12.75" hidden="1">
      <c r="A91" s="106"/>
      <c r="B91" s="58"/>
      <c r="C91" s="58"/>
      <c r="D91" s="29"/>
      <c r="E91" s="56"/>
      <c r="F91" s="107"/>
      <c r="G91" s="34"/>
      <c r="H91" s="108"/>
      <c r="I91" s="58"/>
    </row>
    <row r="92" spans="1:9" ht="12.75" hidden="1">
      <c r="A92" s="106" t="s">
        <v>27</v>
      </c>
      <c r="B92" s="58"/>
      <c r="C92" s="58"/>
      <c r="D92" s="29"/>
      <c r="E92" s="56"/>
      <c r="F92" s="107"/>
      <c r="G92" s="34">
        <f>SUM(F92:F93)</f>
        <v>0</v>
      </c>
      <c r="H92" s="108">
        <f>IF(OR(G92="",G92=0),"",IF(G92&gt;G90,20,IF(G92=G90,10,0)))</f>
      </c>
      <c r="I92" s="58"/>
    </row>
    <row r="93" spans="1:9" ht="12.75" hidden="1">
      <c r="A93" s="41"/>
      <c r="B93" s="110"/>
      <c r="C93" s="110"/>
      <c r="D93" s="40"/>
      <c r="E93" s="113"/>
      <c r="F93" s="111"/>
      <c r="G93" s="45"/>
      <c r="H93" s="112"/>
      <c r="I93" s="58"/>
    </row>
    <row r="94" spans="1:9" ht="12.75" hidden="1">
      <c r="A94" s="106" t="s">
        <v>4</v>
      </c>
      <c r="B94" s="58"/>
      <c r="C94" s="58"/>
      <c r="D94" s="29"/>
      <c r="E94" s="56"/>
      <c r="F94" s="107"/>
      <c r="G94" s="34">
        <f>SUM(F94:F95)</f>
        <v>0</v>
      </c>
      <c r="H94" s="108">
        <f>IF(OR(G94="",G94=0),"",IF(G94&gt;G96,20,IF(G94=G96,10,0)))</f>
      </c>
      <c r="I94" s="58"/>
    </row>
    <row r="95" spans="1:9" ht="12.75" hidden="1">
      <c r="A95" s="106"/>
      <c r="B95" s="58"/>
      <c r="C95" s="58"/>
      <c r="D95" s="29"/>
      <c r="E95" s="56"/>
      <c r="F95" s="107"/>
      <c r="G95" s="34"/>
      <c r="H95" s="108"/>
      <c r="I95" s="58"/>
    </row>
    <row r="96" spans="1:9" ht="12.75" hidden="1">
      <c r="A96" s="106" t="s">
        <v>28</v>
      </c>
      <c r="B96" s="58"/>
      <c r="C96" s="58"/>
      <c r="D96" s="29"/>
      <c r="E96" s="56"/>
      <c r="F96" s="107"/>
      <c r="G96" s="34">
        <f>SUM(F96:F97)</f>
        <v>0</v>
      </c>
      <c r="H96" s="108">
        <f>IF(OR(G96="",G96=0),"",IF(G96&gt;G94,20,IF(G96=G94,10,0)))</f>
      </c>
      <c r="I96" s="58"/>
    </row>
    <row r="97" spans="1:9" ht="12.75" hidden="1">
      <c r="A97" s="41"/>
      <c r="B97" s="110"/>
      <c r="C97" s="110"/>
      <c r="D97" s="40"/>
      <c r="E97" s="113"/>
      <c r="F97" s="111"/>
      <c r="G97" s="45"/>
      <c r="H97" s="112"/>
      <c r="I97" s="58"/>
    </row>
    <row r="98" spans="6:8" ht="12.75">
      <c r="F98" s="56"/>
      <c r="G98" s="34"/>
      <c r="H98" s="56"/>
    </row>
    <row r="99" spans="6:8" ht="12.75">
      <c r="F99" s="56"/>
      <c r="G99" s="34"/>
      <c r="H99" s="56"/>
    </row>
    <row r="100" spans="1:2" ht="20.25">
      <c r="A100" s="98" t="s">
        <v>12</v>
      </c>
      <c r="B100" s="99"/>
    </row>
    <row r="101" spans="1:8" ht="12.75">
      <c r="A101" s="100" t="s">
        <v>5</v>
      </c>
      <c r="B101" s="101"/>
      <c r="C101" s="101"/>
      <c r="D101" s="102"/>
      <c r="E101" s="103"/>
      <c r="F101" s="103" t="s">
        <v>9</v>
      </c>
      <c r="G101" s="104" t="s">
        <v>15</v>
      </c>
      <c r="H101" s="105" t="s">
        <v>0</v>
      </c>
    </row>
    <row r="102" spans="1:8" ht="12.75">
      <c r="A102" s="106" t="s">
        <v>2</v>
      </c>
      <c r="B102" s="58" t="e">
        <f>Resultatliste!#REF!</f>
        <v>#REF!</v>
      </c>
      <c r="C102" s="58" t="e">
        <f>Resultatliste!#REF!</f>
        <v>#REF!</v>
      </c>
      <c r="D102" s="58" t="e">
        <f>Resultatliste!#REF!</f>
        <v>#REF!</v>
      </c>
      <c r="E102" s="58">
        <f>Resultatliste!A47:A47</f>
        <v>0</v>
      </c>
      <c r="F102" s="107">
        <v>203</v>
      </c>
      <c r="G102" s="34">
        <f>SUM(F102:F103)</f>
        <v>380</v>
      </c>
      <c r="H102" s="108">
        <f>IF(OR(G102="",G102=0),"",IF(G102&gt;G104,20,IF(G102=G104,10,0)))</f>
        <v>20</v>
      </c>
    </row>
    <row r="103" spans="1:8" ht="12.75">
      <c r="A103" s="106"/>
      <c r="B103" s="58" t="e">
        <f>Resultatliste!#REF!</f>
        <v>#REF!</v>
      </c>
      <c r="C103" s="58" t="e">
        <f>Resultatliste!#REF!</f>
        <v>#REF!</v>
      </c>
      <c r="D103" s="58" t="e">
        <f>Resultatliste!#REF!</f>
        <v>#REF!</v>
      </c>
      <c r="E103" s="58">
        <f>Resultatliste!A48:A48</f>
        <v>0</v>
      </c>
      <c r="F103" s="107">
        <v>177</v>
      </c>
      <c r="G103" s="34"/>
      <c r="H103" s="108"/>
    </row>
    <row r="104" spans="1:8" ht="12.75">
      <c r="A104" s="106" t="s">
        <v>26</v>
      </c>
      <c r="B104" s="58" t="e">
        <f>Resultatliste!#REF!</f>
        <v>#REF!</v>
      </c>
      <c r="C104" s="58" t="e">
        <f>Resultatliste!#REF!</f>
        <v>#REF!</v>
      </c>
      <c r="D104" s="58" t="e">
        <f>Resultatliste!#REF!</f>
        <v>#REF!</v>
      </c>
      <c r="E104" s="58">
        <f>Resultatliste!A51:A51</f>
        <v>20</v>
      </c>
      <c r="F104" s="107">
        <v>169</v>
      </c>
      <c r="G104" s="34">
        <f>SUM(F104:F105)</f>
        <v>338</v>
      </c>
      <c r="H104" s="108">
        <f>IF(OR(G104="",G104=0),"",IF(G104&gt;G102,20,IF(G104=G102,10,0)))</f>
        <v>0</v>
      </c>
    </row>
    <row r="105" spans="1:8" ht="12.75">
      <c r="A105" s="109"/>
      <c r="B105" s="110" t="e">
        <f>Resultatliste!#REF!</f>
        <v>#REF!</v>
      </c>
      <c r="C105" s="110" t="e">
        <f>Resultatliste!#REF!</f>
        <v>#REF!</v>
      </c>
      <c r="D105" s="110" t="e">
        <f>Resultatliste!#REF!</f>
        <v>#REF!</v>
      </c>
      <c r="E105" s="110">
        <f>Resultatliste!A52:A52</f>
        <v>0</v>
      </c>
      <c r="F105" s="111">
        <v>169</v>
      </c>
      <c r="G105" s="45"/>
      <c r="H105" s="112"/>
    </row>
    <row r="106" spans="1:8" ht="12.75">
      <c r="A106" s="106" t="s">
        <v>3</v>
      </c>
      <c r="B106" s="58" t="e">
        <f>Resultatliste!#REF!</f>
        <v>#REF!</v>
      </c>
      <c r="C106" s="58" t="e">
        <f>Resultatliste!#REF!</f>
        <v>#REF!</v>
      </c>
      <c r="D106" s="58" t="e">
        <f>Resultatliste!#REF!</f>
        <v>#REF!</v>
      </c>
      <c r="E106" s="58">
        <f>Resultatliste!A55:A55</f>
        <v>0</v>
      </c>
      <c r="F106" s="107">
        <v>185</v>
      </c>
      <c r="G106" s="34">
        <f>SUM(F106:F107)</f>
        <v>388</v>
      </c>
      <c r="H106" s="108">
        <f>IF(OR(G106="",G106=0),"",IF(G106&gt;G108,20,IF(G106=G108,10,0)))</f>
        <v>20</v>
      </c>
    </row>
    <row r="107" spans="1:8" ht="12.75">
      <c r="A107" s="106"/>
      <c r="B107" s="58" t="e">
        <f>Resultatliste!#REF!</f>
        <v>#REF!</v>
      </c>
      <c r="C107" s="58" t="e">
        <f>Resultatliste!#REF!</f>
        <v>#REF!</v>
      </c>
      <c r="D107" s="58" t="e">
        <f>Resultatliste!#REF!</f>
        <v>#REF!</v>
      </c>
      <c r="E107" s="58">
        <f>Resultatliste!A56:A56</f>
        <v>0</v>
      </c>
      <c r="F107" s="107">
        <v>203</v>
      </c>
      <c r="G107" s="34"/>
      <c r="H107" s="108"/>
    </row>
    <row r="108" spans="1:8" ht="12.75">
      <c r="A108" s="106" t="s">
        <v>27</v>
      </c>
      <c r="B108" s="58" t="e">
        <f>Resultatliste!#REF!</f>
        <v>#REF!</v>
      </c>
      <c r="C108" s="58" t="e">
        <f>Resultatliste!#REF!</f>
        <v>#REF!</v>
      </c>
      <c r="D108" s="58" t="e">
        <f>Resultatliste!#REF!</f>
        <v>#REF!</v>
      </c>
      <c r="E108" s="58">
        <f>Resultatliste!A53:A53</f>
        <v>20</v>
      </c>
      <c r="F108" s="107">
        <v>181</v>
      </c>
      <c r="G108" s="34">
        <f>SUM(F108:F109)</f>
        <v>385</v>
      </c>
      <c r="H108" s="108">
        <f>IF(OR(G108="",G108=0),"",IF(G108&gt;G106,20,IF(G108=G106,10,0)))</f>
        <v>0</v>
      </c>
    </row>
    <row r="109" spans="1:8" ht="12.75">
      <c r="A109" s="109"/>
      <c r="B109" s="110" t="e">
        <f>Resultatliste!#REF!</f>
        <v>#REF!</v>
      </c>
      <c r="C109" s="110" t="e">
        <f>Resultatliste!#REF!</f>
        <v>#REF!</v>
      </c>
      <c r="D109" s="110" t="e">
        <f>Resultatliste!#REF!</f>
        <v>#REF!</v>
      </c>
      <c r="E109" s="110">
        <f>Resultatliste!A54:A54</f>
        <v>0</v>
      </c>
      <c r="F109" s="111">
        <v>204</v>
      </c>
      <c r="G109" s="45"/>
      <c r="H109" s="112"/>
    </row>
    <row r="110" spans="1:8" ht="12.75">
      <c r="A110" s="106" t="s">
        <v>4</v>
      </c>
      <c r="B110" s="58" t="e">
        <f>Resultatliste!#REF!</f>
        <v>#REF!</v>
      </c>
      <c r="C110" s="58" t="e">
        <f>Resultatliste!#REF!</f>
        <v>#REF!</v>
      </c>
      <c r="D110" s="58" t="e">
        <f>Resultatliste!#REF!</f>
        <v>#REF!</v>
      </c>
      <c r="E110" s="58">
        <f>Resultatliste!A49:A49</f>
        <v>20</v>
      </c>
      <c r="F110" s="107">
        <v>253</v>
      </c>
      <c r="G110" s="34">
        <f>SUM(F110:F111)</f>
        <v>426</v>
      </c>
      <c r="H110" s="108">
        <f>IF(OR(G110="",G110=0),"",IF(G110&gt;G112,20,IF(G110=G112,10,0)))</f>
        <v>20</v>
      </c>
    </row>
    <row r="111" spans="1:8" ht="12.75">
      <c r="A111" s="106"/>
      <c r="B111" s="58" t="e">
        <f>Resultatliste!#REF!</f>
        <v>#REF!</v>
      </c>
      <c r="C111" s="58" t="e">
        <f>Resultatliste!#REF!</f>
        <v>#REF!</v>
      </c>
      <c r="D111" s="58" t="e">
        <f>Resultatliste!#REF!</f>
        <v>#REF!</v>
      </c>
      <c r="E111" s="58">
        <f>Resultatliste!A50:A50</f>
        <v>0</v>
      </c>
      <c r="F111" s="107">
        <v>173</v>
      </c>
      <c r="G111" s="34"/>
      <c r="H111" s="108"/>
    </row>
    <row r="112" spans="1:8" ht="12.75">
      <c r="A112" s="106" t="s">
        <v>28</v>
      </c>
      <c r="B112" s="58" t="e">
        <f>Resultatliste!#REF!</f>
        <v>#REF!</v>
      </c>
      <c r="C112" s="58" t="e">
        <f>Resultatliste!#REF!</f>
        <v>#REF!</v>
      </c>
      <c r="D112" s="58" t="e">
        <f>Resultatliste!#REF!</f>
        <v>#REF!</v>
      </c>
      <c r="E112" s="58">
        <f>Resultatliste!A57:A57</f>
        <v>0</v>
      </c>
      <c r="F112" s="107">
        <v>150</v>
      </c>
      <c r="G112" s="34">
        <f>SUM(F112:F113)</f>
        <v>372</v>
      </c>
      <c r="H112" s="108">
        <f>IF(OR(G112="",G112=0),"",IF(G112&gt;G110,20,IF(G112=G110,10,0)))</f>
        <v>0</v>
      </c>
    </row>
    <row r="113" spans="1:8" ht="12.75">
      <c r="A113" s="109"/>
      <c r="B113" s="110" t="e">
        <f>Resultatliste!#REF!</f>
        <v>#REF!</v>
      </c>
      <c r="C113" s="110" t="e">
        <f>Resultatliste!#REF!</f>
        <v>#REF!</v>
      </c>
      <c r="D113" s="110" t="e">
        <f>Resultatliste!#REF!</f>
        <v>#REF!</v>
      </c>
      <c r="E113" s="110">
        <f>Resultatliste!A58:A58</f>
        <v>0</v>
      </c>
      <c r="F113" s="111">
        <v>222</v>
      </c>
      <c r="G113" s="45"/>
      <c r="H113" s="112"/>
    </row>
    <row r="114" spans="1:8" ht="12.75" hidden="1">
      <c r="A114" s="106" t="s">
        <v>1</v>
      </c>
      <c r="B114" s="58"/>
      <c r="C114" s="58"/>
      <c r="D114" s="29"/>
      <c r="E114" s="56"/>
      <c r="F114" s="107"/>
      <c r="G114" s="34">
        <f>SUM(F114:F115)</f>
        <v>0</v>
      </c>
      <c r="H114" s="108">
        <f>IF(OR(G114="",G114=0),"",IF(G114&gt;G116,20,IF(G114=G116,10,0)))</f>
      </c>
    </row>
    <row r="115" spans="1:8" ht="12.75" hidden="1">
      <c r="A115" s="106"/>
      <c r="B115" s="58"/>
      <c r="C115" s="58"/>
      <c r="D115" s="29"/>
      <c r="E115" s="56"/>
      <c r="F115" s="107"/>
      <c r="G115" s="34"/>
      <c r="H115" s="108"/>
    </row>
    <row r="116" spans="1:8" ht="12.75" hidden="1">
      <c r="A116" s="106" t="s">
        <v>25</v>
      </c>
      <c r="B116" s="58"/>
      <c r="C116" s="58"/>
      <c r="D116" s="29"/>
      <c r="E116" s="56"/>
      <c r="F116" s="107"/>
      <c r="G116" s="34">
        <f>SUM(F116:F117)</f>
        <v>0</v>
      </c>
      <c r="H116" s="108">
        <f>IF(OR(G116="",G116=0),"",IF(G116&gt;G114,20,IF(G116=G114,10,0)))</f>
      </c>
    </row>
    <row r="117" spans="1:8" ht="12.75" hidden="1">
      <c r="A117" s="41"/>
      <c r="B117" s="110"/>
      <c r="C117" s="110"/>
      <c r="D117" s="40"/>
      <c r="E117" s="113"/>
      <c r="F117" s="111"/>
      <c r="G117" s="45"/>
      <c r="H117" s="112"/>
    </row>
    <row r="118" spans="1:8" ht="12.75" hidden="1">
      <c r="A118" s="106" t="s">
        <v>2</v>
      </c>
      <c r="B118" s="58"/>
      <c r="C118" s="58"/>
      <c r="D118" s="29"/>
      <c r="E118" s="56"/>
      <c r="F118" s="107"/>
      <c r="G118" s="34">
        <f>SUM(F118:F119)</f>
        <v>0</v>
      </c>
      <c r="H118" s="108">
        <f>IF(OR(G118="",G118=0),"",IF(G118&gt;G120,20,IF(G118=G120,10,0)))</f>
      </c>
    </row>
    <row r="119" spans="1:8" ht="12.75" hidden="1">
      <c r="A119" s="106"/>
      <c r="B119" s="58"/>
      <c r="C119" s="58"/>
      <c r="D119" s="29"/>
      <c r="E119" s="56"/>
      <c r="F119" s="107"/>
      <c r="G119" s="34"/>
      <c r="H119" s="108"/>
    </row>
    <row r="120" spans="1:8" ht="12.75" hidden="1">
      <c r="A120" s="106" t="s">
        <v>26</v>
      </c>
      <c r="B120" s="58"/>
      <c r="C120" s="58"/>
      <c r="D120" s="29"/>
      <c r="E120" s="56"/>
      <c r="F120" s="107"/>
      <c r="G120" s="34">
        <f>SUM(F120:F121)</f>
        <v>0</v>
      </c>
      <c r="H120" s="108">
        <f>IF(OR(G120="",G120=0),"",IF(G120&gt;G118,20,IF(G120=G118,10,0)))</f>
      </c>
    </row>
    <row r="121" spans="1:8" ht="12.75" hidden="1">
      <c r="A121" s="41"/>
      <c r="B121" s="110"/>
      <c r="C121" s="110"/>
      <c r="D121" s="40"/>
      <c r="E121" s="113"/>
      <c r="F121" s="111"/>
      <c r="G121" s="45"/>
      <c r="H121" s="112"/>
    </row>
    <row r="122" spans="1:8" ht="12.75" hidden="1">
      <c r="A122" s="106" t="s">
        <v>3</v>
      </c>
      <c r="B122" s="58"/>
      <c r="C122" s="58"/>
      <c r="D122" s="29"/>
      <c r="E122" s="56"/>
      <c r="F122" s="107"/>
      <c r="G122" s="34">
        <f>SUM(F122:F123)</f>
        <v>0</v>
      </c>
      <c r="H122" s="108">
        <f>IF(OR(G122="",G122=0),"",IF(G122&gt;G124,20,IF(G122=G124,10,0)))</f>
      </c>
    </row>
    <row r="123" spans="1:8" ht="12.75" hidden="1">
      <c r="A123" s="106"/>
      <c r="B123" s="58"/>
      <c r="C123" s="58"/>
      <c r="D123" s="29"/>
      <c r="E123" s="56"/>
      <c r="F123" s="107"/>
      <c r="G123" s="34"/>
      <c r="H123" s="108"/>
    </row>
    <row r="124" spans="1:8" ht="12.75" hidden="1">
      <c r="A124" s="106" t="s">
        <v>27</v>
      </c>
      <c r="B124" s="58"/>
      <c r="C124" s="58"/>
      <c r="D124" s="29"/>
      <c r="E124" s="56"/>
      <c r="F124" s="107"/>
      <c r="G124" s="34">
        <f>SUM(F124:F125)</f>
        <v>0</v>
      </c>
      <c r="H124" s="108">
        <f>IF(OR(G124="",G124=0),"",IF(G124&gt;G122,20,IF(G124=G122,10,0)))</f>
      </c>
    </row>
    <row r="125" spans="1:8" ht="12.75" hidden="1">
      <c r="A125" s="41"/>
      <c r="B125" s="110"/>
      <c r="C125" s="110"/>
      <c r="D125" s="40"/>
      <c r="E125" s="113"/>
      <c r="F125" s="111"/>
      <c r="G125" s="45"/>
      <c r="H125" s="112"/>
    </row>
    <row r="126" spans="1:8" ht="12.75" hidden="1">
      <c r="A126" s="106" t="s">
        <v>4</v>
      </c>
      <c r="B126" s="58"/>
      <c r="C126" s="58"/>
      <c r="D126" s="29"/>
      <c r="E126" s="56"/>
      <c r="F126" s="107"/>
      <c r="G126" s="34">
        <f>SUM(F126:F127)</f>
        <v>0</v>
      </c>
      <c r="H126" s="108">
        <f>IF(OR(G126="",G126=0),"",IF(G126&gt;G128,20,IF(G126=G128,10,0)))</f>
      </c>
    </row>
    <row r="127" spans="1:8" ht="12.75" hidden="1">
      <c r="A127" s="106"/>
      <c r="B127" s="58"/>
      <c r="C127" s="58"/>
      <c r="D127" s="29"/>
      <c r="E127" s="56"/>
      <c r="F127" s="107"/>
      <c r="G127" s="34"/>
      <c r="H127" s="108"/>
    </row>
    <row r="128" spans="1:8" ht="12.75" hidden="1">
      <c r="A128" s="106" t="s">
        <v>28</v>
      </c>
      <c r="B128" s="58"/>
      <c r="C128" s="58"/>
      <c r="D128" s="29"/>
      <c r="E128" s="56"/>
      <c r="F128" s="107"/>
      <c r="G128" s="34">
        <f>SUM(F128:F129)</f>
        <v>0</v>
      </c>
      <c r="H128" s="108">
        <f>IF(OR(G128="",G128=0),"",IF(G128&gt;G126,20,IF(G128=G126,10,0)))</f>
      </c>
    </row>
    <row r="129" spans="1:8" ht="12.75" hidden="1">
      <c r="A129" s="41"/>
      <c r="B129" s="110"/>
      <c r="C129" s="110"/>
      <c r="D129" s="40"/>
      <c r="E129" s="113"/>
      <c r="F129" s="111"/>
      <c r="G129" s="45"/>
      <c r="H129" s="112"/>
    </row>
    <row r="130" spans="6:8" ht="12.75">
      <c r="F130" s="56"/>
      <c r="G130" s="34"/>
      <c r="H130" s="56"/>
    </row>
    <row r="131" spans="6:8" ht="12.75">
      <c r="F131" s="56"/>
      <c r="G131" s="34"/>
      <c r="H131" s="56"/>
    </row>
    <row r="132" spans="1:2" ht="20.25">
      <c r="A132" s="98" t="s">
        <v>13</v>
      </c>
      <c r="B132" s="99"/>
    </row>
    <row r="133" spans="1:8" ht="12.75">
      <c r="A133" s="100" t="s">
        <v>5</v>
      </c>
      <c r="B133" s="101"/>
      <c r="C133" s="101"/>
      <c r="D133" s="102"/>
      <c r="E133" s="103"/>
      <c r="F133" s="103" t="s">
        <v>9</v>
      </c>
      <c r="G133" s="104" t="s">
        <v>15</v>
      </c>
      <c r="H133" s="105" t="s">
        <v>0</v>
      </c>
    </row>
    <row r="134" spans="1:8" ht="12.75">
      <c r="A134" s="106" t="s">
        <v>2</v>
      </c>
      <c r="B134" s="58" t="e">
        <f>Resultatliste!#REF!</f>
        <v>#REF!</v>
      </c>
      <c r="C134" s="58" t="e">
        <f>Resultatliste!#REF!</f>
        <v>#REF!</v>
      </c>
      <c r="D134" s="58" t="e">
        <f>Resultatliste!#REF!</f>
        <v>#REF!</v>
      </c>
      <c r="E134" s="58">
        <f>Resultatliste!A49:A49</f>
        <v>20</v>
      </c>
      <c r="F134" s="107">
        <v>191</v>
      </c>
      <c r="G134" s="34">
        <f>SUM(F134:F135)</f>
        <v>367</v>
      </c>
      <c r="H134" s="108">
        <f>IF(OR(G134="",G134=0),"",IF(G134&gt;G136,20,IF(G134=G136,10,0)))</f>
        <v>0</v>
      </c>
    </row>
    <row r="135" spans="1:8" ht="12.75">
      <c r="A135" s="106"/>
      <c r="B135" s="58" t="e">
        <f>Resultatliste!#REF!</f>
        <v>#REF!</v>
      </c>
      <c r="C135" s="58" t="e">
        <f>Resultatliste!#REF!</f>
        <v>#REF!</v>
      </c>
      <c r="D135" s="58" t="e">
        <f>Resultatliste!#REF!</f>
        <v>#REF!</v>
      </c>
      <c r="E135" s="58">
        <f>Resultatliste!A50:A50</f>
        <v>0</v>
      </c>
      <c r="F135" s="107">
        <v>176</v>
      </c>
      <c r="G135" s="34"/>
      <c r="H135" s="108"/>
    </row>
    <row r="136" spans="1:9" ht="12.75">
      <c r="A136" s="106" t="s">
        <v>26</v>
      </c>
      <c r="B136" s="58" t="e">
        <f>Resultatliste!#REF!</f>
        <v>#REF!</v>
      </c>
      <c r="C136" s="58" t="e">
        <f>Resultatliste!#REF!</f>
        <v>#REF!</v>
      </c>
      <c r="D136" s="58" t="e">
        <f>Resultatliste!#REF!</f>
        <v>#REF!</v>
      </c>
      <c r="E136" s="58">
        <f>Resultatliste!A53:A53</f>
        <v>20</v>
      </c>
      <c r="F136" s="107">
        <v>233</v>
      </c>
      <c r="G136" s="34">
        <f>SUM(F136:F137)</f>
        <v>423</v>
      </c>
      <c r="H136" s="108">
        <f>IF(OR(G136="",G136=0),"",IF(G136&gt;G134,20,IF(G136=G134,10,0)))</f>
        <v>20</v>
      </c>
      <c r="I136" s="58"/>
    </row>
    <row r="137" spans="1:9" ht="12.75">
      <c r="A137" s="109"/>
      <c r="B137" s="110" t="e">
        <f>Resultatliste!#REF!</f>
        <v>#REF!</v>
      </c>
      <c r="C137" s="110" t="e">
        <f>Resultatliste!#REF!</f>
        <v>#REF!</v>
      </c>
      <c r="D137" s="110" t="e">
        <f>Resultatliste!#REF!</f>
        <v>#REF!</v>
      </c>
      <c r="E137" s="110">
        <f>Resultatliste!A54:A54</f>
        <v>0</v>
      </c>
      <c r="F137" s="111">
        <v>190</v>
      </c>
      <c r="G137" s="45"/>
      <c r="H137" s="112"/>
      <c r="I137" s="58"/>
    </row>
    <row r="138" spans="1:9" ht="12.75">
      <c r="A138" s="106" t="s">
        <v>3</v>
      </c>
      <c r="B138" s="58" t="e">
        <f>Resultatliste!#REF!</f>
        <v>#REF!</v>
      </c>
      <c r="C138" s="58" t="e">
        <f>Resultatliste!#REF!</f>
        <v>#REF!</v>
      </c>
      <c r="D138" s="58" t="e">
        <f>Resultatliste!#REF!</f>
        <v>#REF!</v>
      </c>
      <c r="E138" s="58">
        <f>Resultatliste!A51:A51</f>
        <v>20</v>
      </c>
      <c r="F138" s="107">
        <v>166</v>
      </c>
      <c r="G138" s="34">
        <f>SUM(F138:F139)</f>
        <v>365</v>
      </c>
      <c r="H138" s="108">
        <f>IF(OR(G138="",G138=0),"",IF(G138&gt;G140,20,IF(G138=G140,10,0)))</f>
        <v>20</v>
      </c>
      <c r="I138" s="58"/>
    </row>
    <row r="139" spans="1:9" ht="12.75">
      <c r="A139" s="106"/>
      <c r="B139" s="58" t="e">
        <f>Resultatliste!#REF!</f>
        <v>#REF!</v>
      </c>
      <c r="C139" s="58" t="e">
        <f>Resultatliste!#REF!</f>
        <v>#REF!</v>
      </c>
      <c r="D139" s="58" t="e">
        <f>Resultatliste!#REF!</f>
        <v>#REF!</v>
      </c>
      <c r="E139" s="58">
        <f>Resultatliste!A52:A52</f>
        <v>0</v>
      </c>
      <c r="F139" s="107">
        <v>199</v>
      </c>
      <c r="G139" s="34"/>
      <c r="H139" s="108"/>
      <c r="I139" s="58"/>
    </row>
    <row r="140" spans="1:9" ht="12.75">
      <c r="A140" s="106" t="s">
        <v>27</v>
      </c>
      <c r="B140" s="58" t="e">
        <f>Resultatliste!#REF!</f>
        <v>#REF!</v>
      </c>
      <c r="C140" s="58" t="e">
        <f>Resultatliste!#REF!</f>
        <v>#REF!</v>
      </c>
      <c r="D140" s="58" t="e">
        <f>Resultatliste!#REF!</f>
        <v>#REF!</v>
      </c>
      <c r="E140" s="58">
        <f>Resultatliste!A57:A57</f>
        <v>0</v>
      </c>
      <c r="F140" s="107">
        <v>196</v>
      </c>
      <c r="G140" s="34">
        <f>SUM(F140:F141)</f>
        <v>346</v>
      </c>
      <c r="H140" s="108">
        <f>IF(OR(G140="",G140=0),"",IF(G140&gt;G138,20,IF(G140=G138,10,0)))</f>
        <v>0</v>
      </c>
      <c r="I140" s="58"/>
    </row>
    <row r="141" spans="1:9" ht="12.75">
      <c r="A141" s="109"/>
      <c r="B141" s="110" t="e">
        <f>Resultatliste!#REF!</f>
        <v>#REF!</v>
      </c>
      <c r="C141" s="110" t="e">
        <f>Resultatliste!#REF!</f>
        <v>#REF!</v>
      </c>
      <c r="D141" s="110" t="e">
        <f>Resultatliste!#REF!</f>
        <v>#REF!</v>
      </c>
      <c r="E141" s="110">
        <f>Resultatliste!A58:A58</f>
        <v>0</v>
      </c>
      <c r="F141" s="111">
        <v>150</v>
      </c>
      <c r="G141" s="45"/>
      <c r="H141" s="112"/>
      <c r="I141" s="58"/>
    </row>
    <row r="142" spans="1:9" ht="12.75">
      <c r="A142" s="106" t="s">
        <v>4</v>
      </c>
      <c r="B142" s="58" t="e">
        <f>Resultatliste!#REF!</f>
        <v>#REF!</v>
      </c>
      <c r="C142" s="58" t="e">
        <f>Resultatliste!#REF!</f>
        <v>#REF!</v>
      </c>
      <c r="D142" s="58" t="e">
        <f>Resultatliste!#REF!</f>
        <v>#REF!</v>
      </c>
      <c r="E142" s="58">
        <f>Resultatliste!A47:A47</f>
        <v>0</v>
      </c>
      <c r="F142" s="107">
        <v>203</v>
      </c>
      <c r="G142" s="34">
        <f>SUM(F142:F143)</f>
        <v>415</v>
      </c>
      <c r="H142" s="108">
        <f>IF(OR(G142="",G142=0),"",IF(G142&gt;G144,20,IF(G142=G144,10,0)))</f>
        <v>20</v>
      </c>
      <c r="I142" s="58"/>
    </row>
    <row r="143" spans="1:9" ht="12.75">
      <c r="A143" s="106"/>
      <c r="B143" s="58" t="e">
        <f>Resultatliste!#REF!</f>
        <v>#REF!</v>
      </c>
      <c r="C143" s="58" t="e">
        <f>Resultatliste!#REF!</f>
        <v>#REF!</v>
      </c>
      <c r="D143" s="58" t="e">
        <f>Resultatliste!#REF!</f>
        <v>#REF!</v>
      </c>
      <c r="E143" s="58">
        <f>Resultatliste!A48:A48</f>
        <v>0</v>
      </c>
      <c r="F143" s="107">
        <v>212</v>
      </c>
      <c r="G143" s="34"/>
      <c r="H143" s="108"/>
      <c r="I143" s="58"/>
    </row>
    <row r="144" spans="1:9" ht="12.75">
      <c r="A144" s="106" t="s">
        <v>28</v>
      </c>
      <c r="B144" s="58" t="e">
        <f>Resultatliste!#REF!</f>
        <v>#REF!</v>
      </c>
      <c r="C144" s="58" t="e">
        <f>Resultatliste!#REF!</f>
        <v>#REF!</v>
      </c>
      <c r="D144" s="58" t="e">
        <f>Resultatliste!#REF!</f>
        <v>#REF!</v>
      </c>
      <c r="E144" s="58">
        <f>Resultatliste!A55:A55</f>
        <v>0</v>
      </c>
      <c r="F144" s="107">
        <v>183</v>
      </c>
      <c r="G144" s="34">
        <f>SUM(F144:F145)</f>
        <v>346</v>
      </c>
      <c r="H144" s="108">
        <f>IF(OR(G144="",G144=0),"",IF(G144&gt;G142,20,IF(G144=G142,10,0)))</f>
        <v>0</v>
      </c>
      <c r="I144" s="58"/>
    </row>
    <row r="145" spans="1:9" ht="12.75">
      <c r="A145" s="109"/>
      <c r="B145" s="110" t="e">
        <f>Resultatliste!#REF!</f>
        <v>#REF!</v>
      </c>
      <c r="C145" s="110" t="e">
        <f>Resultatliste!#REF!</f>
        <v>#REF!</v>
      </c>
      <c r="D145" s="110" t="e">
        <f>Resultatliste!#REF!</f>
        <v>#REF!</v>
      </c>
      <c r="E145" s="110">
        <f>Resultatliste!A56:A56</f>
        <v>0</v>
      </c>
      <c r="F145" s="111">
        <v>163</v>
      </c>
      <c r="G145" s="45"/>
      <c r="H145" s="112"/>
      <c r="I145" s="58"/>
    </row>
    <row r="146" spans="1:9" ht="12.75" hidden="1">
      <c r="A146" s="106" t="s">
        <v>1</v>
      </c>
      <c r="B146" s="58"/>
      <c r="C146" s="58"/>
      <c r="D146" s="29"/>
      <c r="E146" s="56"/>
      <c r="F146" s="107"/>
      <c r="G146" s="34">
        <f>SUM(F146:F147)</f>
        <v>0</v>
      </c>
      <c r="H146" s="108">
        <f>IF(OR(G146="",G146=0),"",IF(G146&gt;G148,20,IF(G146=G148,10,0)))</f>
      </c>
      <c r="I146" s="58"/>
    </row>
    <row r="147" spans="1:9" ht="12.75" hidden="1">
      <c r="A147" s="106"/>
      <c r="B147" s="58"/>
      <c r="C147" s="58"/>
      <c r="D147" s="29"/>
      <c r="E147" s="56"/>
      <c r="F147" s="107"/>
      <c r="G147" s="34"/>
      <c r="H147" s="108"/>
      <c r="I147" s="58"/>
    </row>
    <row r="148" spans="1:9" ht="12.75" hidden="1">
      <c r="A148" s="106" t="s">
        <v>25</v>
      </c>
      <c r="B148" s="58"/>
      <c r="C148" s="58"/>
      <c r="D148" s="29"/>
      <c r="E148" s="56"/>
      <c r="F148" s="107"/>
      <c r="G148" s="34">
        <f>SUM(F148:F149)</f>
        <v>0</v>
      </c>
      <c r="H148" s="108">
        <f>IF(OR(G148="",G148=0),"",IF(G148&gt;G146,20,IF(G148=G146,10,0)))</f>
      </c>
      <c r="I148" s="58"/>
    </row>
    <row r="149" spans="1:9" ht="12.75" hidden="1">
      <c r="A149" s="41"/>
      <c r="B149" s="110"/>
      <c r="C149" s="110"/>
      <c r="D149" s="40"/>
      <c r="E149" s="113"/>
      <c r="F149" s="111"/>
      <c r="G149" s="45"/>
      <c r="H149" s="112"/>
      <c r="I149" s="58"/>
    </row>
    <row r="150" spans="1:9" ht="12.75" hidden="1">
      <c r="A150" s="106" t="s">
        <v>2</v>
      </c>
      <c r="B150" s="58"/>
      <c r="C150" s="58"/>
      <c r="D150" s="29"/>
      <c r="E150" s="56"/>
      <c r="F150" s="107"/>
      <c r="G150" s="34">
        <f>SUM(F150:F151)</f>
        <v>0</v>
      </c>
      <c r="H150" s="108">
        <f>IF(OR(G150="",G150=0),"",IF(G150&gt;G152,20,IF(G150=G152,10,0)))</f>
      </c>
      <c r="I150" s="58"/>
    </row>
    <row r="151" spans="1:9" ht="12.75" hidden="1">
      <c r="A151" s="106"/>
      <c r="B151" s="58"/>
      <c r="C151" s="58"/>
      <c r="D151" s="29"/>
      <c r="E151" s="56"/>
      <c r="F151" s="107"/>
      <c r="G151" s="34"/>
      <c r="H151" s="108"/>
      <c r="I151" s="58"/>
    </row>
    <row r="152" spans="1:9" ht="12.75" hidden="1">
      <c r="A152" s="106" t="s">
        <v>26</v>
      </c>
      <c r="B152" s="58"/>
      <c r="C152" s="58"/>
      <c r="D152" s="29"/>
      <c r="E152" s="56"/>
      <c r="F152" s="107"/>
      <c r="G152" s="34">
        <f>SUM(F152:F153)</f>
        <v>0</v>
      </c>
      <c r="H152" s="108">
        <f>IF(OR(G152="",G152=0),"",IF(G152&gt;G150,20,IF(G152=G150,10,0)))</f>
      </c>
      <c r="I152" s="58"/>
    </row>
    <row r="153" spans="1:9" ht="12.75" hidden="1">
      <c r="A153" s="41"/>
      <c r="B153" s="110"/>
      <c r="C153" s="110"/>
      <c r="D153" s="40"/>
      <c r="E153" s="113"/>
      <c r="F153" s="111"/>
      <c r="G153" s="45"/>
      <c r="H153" s="112"/>
      <c r="I153" s="58"/>
    </row>
    <row r="154" spans="1:9" ht="12.75" hidden="1">
      <c r="A154" s="106" t="s">
        <v>3</v>
      </c>
      <c r="B154" s="58"/>
      <c r="C154" s="58"/>
      <c r="D154" s="29"/>
      <c r="E154" s="56"/>
      <c r="F154" s="107"/>
      <c r="G154" s="34">
        <f>SUM(F154:F155)</f>
        <v>0</v>
      </c>
      <c r="H154" s="108">
        <f>IF(OR(G154="",G154=0),"",IF(G154&gt;G156,20,IF(G154=G156,10,0)))</f>
      </c>
      <c r="I154" s="58"/>
    </row>
    <row r="155" spans="1:9" ht="12.75" hidden="1">
      <c r="A155" s="106"/>
      <c r="B155" s="58"/>
      <c r="C155" s="58"/>
      <c r="D155" s="29"/>
      <c r="E155" s="56"/>
      <c r="F155" s="107"/>
      <c r="G155" s="34"/>
      <c r="H155" s="108"/>
      <c r="I155" s="58"/>
    </row>
    <row r="156" spans="1:9" ht="12.75" hidden="1">
      <c r="A156" s="106" t="s">
        <v>27</v>
      </c>
      <c r="B156" s="58"/>
      <c r="C156" s="58"/>
      <c r="D156" s="29"/>
      <c r="E156" s="56"/>
      <c r="F156" s="107"/>
      <c r="G156" s="34">
        <f>SUM(F156:F157)</f>
        <v>0</v>
      </c>
      <c r="H156" s="108">
        <f>IF(OR(G156="",G156=0),"",IF(G156&gt;G154,20,IF(G156=G154,10,0)))</f>
      </c>
      <c r="I156" s="58"/>
    </row>
    <row r="157" spans="1:9" ht="12.75" hidden="1">
      <c r="A157" s="41"/>
      <c r="B157" s="110"/>
      <c r="C157" s="110"/>
      <c r="D157" s="40"/>
      <c r="E157" s="113"/>
      <c r="F157" s="111"/>
      <c r="G157" s="45"/>
      <c r="H157" s="112"/>
      <c r="I157" s="58"/>
    </row>
    <row r="158" spans="1:9" ht="12.75" hidden="1">
      <c r="A158" s="106" t="s">
        <v>4</v>
      </c>
      <c r="B158" s="58"/>
      <c r="C158" s="58"/>
      <c r="D158" s="29"/>
      <c r="E158" s="56"/>
      <c r="F158" s="107"/>
      <c r="G158" s="34">
        <f>SUM(F158:F159)</f>
        <v>0</v>
      </c>
      <c r="H158" s="108">
        <f>IF(OR(G158="",G158=0),"",IF(G158&gt;G160,20,IF(G158=G160,10,0)))</f>
      </c>
      <c r="I158" s="58"/>
    </row>
    <row r="159" spans="1:9" ht="12.75" hidden="1">
      <c r="A159" s="106"/>
      <c r="B159" s="58"/>
      <c r="C159" s="58"/>
      <c r="D159" s="29"/>
      <c r="E159" s="56"/>
      <c r="F159" s="107"/>
      <c r="G159" s="34"/>
      <c r="H159" s="108"/>
      <c r="I159" s="58"/>
    </row>
    <row r="160" spans="1:9" ht="12.75" hidden="1">
      <c r="A160" s="106" t="s">
        <v>28</v>
      </c>
      <c r="B160" s="58"/>
      <c r="C160" s="58"/>
      <c r="D160" s="29"/>
      <c r="E160" s="56"/>
      <c r="F160" s="107"/>
      <c r="G160" s="34">
        <f>SUM(F160:F161)</f>
        <v>0</v>
      </c>
      <c r="H160" s="108">
        <f>IF(OR(G160="",G160=0),"",IF(G160&gt;G158,20,IF(G160=G158,10,0)))</f>
      </c>
      <c r="I160" s="58"/>
    </row>
    <row r="161" spans="1:9" ht="12.75" hidden="1">
      <c r="A161" s="41"/>
      <c r="B161" s="110"/>
      <c r="C161" s="110"/>
      <c r="D161" s="40"/>
      <c r="E161" s="113"/>
      <c r="F161" s="111"/>
      <c r="G161" s="45"/>
      <c r="H161" s="112"/>
      <c r="I161" s="58"/>
    </row>
    <row r="162" spans="1:9" ht="12.75">
      <c r="A162" s="56"/>
      <c r="B162" s="58"/>
      <c r="C162" s="58"/>
      <c r="D162" s="29"/>
      <c r="E162" s="56"/>
      <c r="F162" s="107"/>
      <c r="G162" s="34"/>
      <c r="H162" s="56"/>
      <c r="I162" s="58"/>
    </row>
    <row r="163" spans="1:9" ht="12.75">
      <c r="A163" s="56"/>
      <c r="B163" s="58"/>
      <c r="C163" s="58"/>
      <c r="D163" s="29"/>
      <c r="E163" s="56"/>
      <c r="F163" s="107"/>
      <c r="G163" s="34"/>
      <c r="H163" s="56"/>
      <c r="I163" s="58"/>
    </row>
    <row r="164" spans="6:8" ht="12.75">
      <c r="F164" s="56"/>
      <c r="G164" s="34"/>
      <c r="H164" s="56"/>
    </row>
    <row r="165" spans="6:8" ht="12.75">
      <c r="F165" s="56"/>
      <c r="G165" s="34"/>
      <c r="H165" s="56"/>
    </row>
    <row r="166" spans="6:8" ht="12.75">
      <c r="F166" s="56"/>
      <c r="G166" s="34"/>
      <c r="H166" s="56"/>
    </row>
    <row r="167" spans="6:8" ht="12.75">
      <c r="F167" s="56"/>
      <c r="G167" s="34"/>
      <c r="H167" s="56"/>
    </row>
    <row r="168" spans="6:8" ht="12.75">
      <c r="F168" s="56"/>
      <c r="G168" s="34"/>
      <c r="H168" s="56"/>
    </row>
    <row r="169" spans="6:8" ht="12.75">
      <c r="F169" s="56"/>
      <c r="G169" s="34"/>
      <c r="H169" s="56"/>
    </row>
    <row r="170" spans="6:8" ht="12.75">
      <c r="F170" s="56"/>
      <c r="G170" s="34"/>
      <c r="H170" s="56"/>
    </row>
    <row r="171" spans="6:8" ht="12.75">
      <c r="F171" s="56"/>
      <c r="G171" s="34"/>
      <c r="H171" s="56"/>
    </row>
    <row r="172" spans="6:8" ht="12.75">
      <c r="F172" s="56"/>
      <c r="G172" s="34"/>
      <c r="H172" s="56"/>
    </row>
    <row r="173" spans="6:8" ht="12.75">
      <c r="F173" s="56"/>
      <c r="G173" s="34"/>
      <c r="H173" s="56"/>
    </row>
    <row r="174" spans="6:8" ht="12.75">
      <c r="F174" s="56"/>
      <c r="G174" s="34"/>
      <c r="H174" s="56"/>
    </row>
    <row r="175" spans="6:8" ht="12.75">
      <c r="F175" s="56"/>
      <c r="G175" s="34"/>
      <c r="H175" s="56"/>
    </row>
    <row r="176" spans="6:8" ht="12.75">
      <c r="F176" s="56"/>
      <c r="G176" s="34"/>
      <c r="H176" s="56"/>
    </row>
    <row r="177" spans="6:8" ht="12.75">
      <c r="F177" s="56"/>
      <c r="G177" s="34"/>
      <c r="H177" s="56"/>
    </row>
    <row r="178" spans="6:8" ht="12.75">
      <c r="F178" s="56"/>
      <c r="G178" s="34"/>
      <c r="H178" s="56"/>
    </row>
    <row r="179" spans="6:8" ht="12.75">
      <c r="F179" s="56"/>
      <c r="G179" s="34"/>
      <c r="H179" s="56"/>
    </row>
    <row r="180" spans="6:8" ht="12.75">
      <c r="F180" s="56"/>
      <c r="G180" s="34"/>
      <c r="H180" s="56"/>
    </row>
    <row r="181" spans="6:8" ht="12.75">
      <c r="F181" s="56"/>
      <c r="G181" s="34"/>
      <c r="H181" s="56"/>
    </row>
    <row r="182" spans="6:8" ht="12.75">
      <c r="F182" s="56"/>
      <c r="G182" s="34"/>
      <c r="H182" s="56"/>
    </row>
    <row r="183" spans="6:8" ht="12.75">
      <c r="F183" s="56"/>
      <c r="G183" s="34"/>
      <c r="H183" s="56"/>
    </row>
    <row r="184" spans="6:8" ht="12.75">
      <c r="F184" s="56"/>
      <c r="G184" s="34"/>
      <c r="H184" s="56"/>
    </row>
    <row r="185" spans="6:8" ht="12.75">
      <c r="F185" s="56"/>
      <c r="G185" s="34"/>
      <c r="H185" s="56"/>
    </row>
    <row r="186" spans="6:8" ht="12.75">
      <c r="F186" s="56"/>
      <c r="G186" s="34"/>
      <c r="H186" s="56"/>
    </row>
    <row r="187" spans="6:8" ht="12.75">
      <c r="F187" s="56"/>
      <c r="G187" s="34"/>
      <c r="H187" s="56"/>
    </row>
    <row r="188" spans="6:8" ht="12.75">
      <c r="F188" s="56"/>
      <c r="G188" s="34"/>
      <c r="H188" s="56"/>
    </row>
    <row r="189" spans="6:8" ht="12.75">
      <c r="F189" s="56"/>
      <c r="G189" s="34"/>
      <c r="H189" s="56"/>
    </row>
    <row r="190" spans="6:8" ht="12.75">
      <c r="F190" s="56"/>
      <c r="G190" s="34"/>
      <c r="H190" s="56"/>
    </row>
    <row r="191" spans="6:8" ht="12.75">
      <c r="F191" s="56"/>
      <c r="G191" s="34"/>
      <c r="H191" s="56"/>
    </row>
    <row r="192" spans="6:8" ht="12.75">
      <c r="F192" s="56"/>
      <c r="G192" s="34"/>
      <c r="H192" s="56"/>
    </row>
    <row r="193" spans="6:8" ht="12.75">
      <c r="F193" s="56"/>
      <c r="G193" s="34"/>
      <c r="H193" s="56"/>
    </row>
    <row r="194" spans="6:8" ht="12.75">
      <c r="F194" s="56"/>
      <c r="G194" s="34"/>
      <c r="H194" s="56"/>
    </row>
    <row r="195" spans="6:8" ht="12.75">
      <c r="F195" s="56"/>
      <c r="G195" s="34"/>
      <c r="H195" s="56"/>
    </row>
    <row r="196" spans="6:8" ht="12.75">
      <c r="F196" s="56"/>
      <c r="G196" s="34"/>
      <c r="H196" s="56"/>
    </row>
    <row r="197" spans="6:8" ht="12.75">
      <c r="F197" s="56"/>
      <c r="G197" s="34"/>
      <c r="H197" s="56"/>
    </row>
    <row r="198" spans="6:8" ht="12.75">
      <c r="F198" s="56"/>
      <c r="G198" s="34"/>
      <c r="H198" s="56"/>
    </row>
    <row r="199" spans="6:8" ht="12.75">
      <c r="F199" s="56"/>
      <c r="G199" s="34"/>
      <c r="H199" s="56"/>
    </row>
    <row r="200" spans="6:8" ht="12.75">
      <c r="F200" s="56"/>
      <c r="G200" s="34"/>
      <c r="H200" s="56"/>
    </row>
    <row r="201" spans="6:8" ht="12.75">
      <c r="F201" s="56"/>
      <c r="G201" s="34"/>
      <c r="H201" s="56"/>
    </row>
    <row r="202" spans="6:8" ht="12.75">
      <c r="F202" s="56"/>
      <c r="G202" s="34"/>
      <c r="H202" s="56"/>
    </row>
    <row r="203" spans="6:8" ht="12.75">
      <c r="F203" s="56"/>
      <c r="G203" s="34"/>
      <c r="H203" s="56"/>
    </row>
    <row r="204" spans="6:8" ht="12.75">
      <c r="F204" s="56"/>
      <c r="G204" s="34"/>
      <c r="H204" s="56"/>
    </row>
    <row r="205" spans="6:8" ht="12.75">
      <c r="F205" s="56"/>
      <c r="G205" s="34"/>
      <c r="H205" s="56"/>
    </row>
    <row r="206" spans="6:8" ht="12.75">
      <c r="F206" s="56"/>
      <c r="G206" s="34"/>
      <c r="H206" s="56"/>
    </row>
    <row r="207" spans="6:8" ht="12.75">
      <c r="F207" s="56"/>
      <c r="G207" s="34"/>
      <c r="H207" s="56"/>
    </row>
    <row r="208" spans="6:8" ht="12.75">
      <c r="F208" s="56"/>
      <c r="G208" s="34"/>
      <c r="H208" s="56"/>
    </row>
    <row r="209" spans="6:8" ht="12.75">
      <c r="F209" s="56"/>
      <c r="G209" s="34"/>
      <c r="H209" s="56"/>
    </row>
    <row r="210" spans="6:8" ht="12.75">
      <c r="F210" s="56"/>
      <c r="G210" s="34"/>
      <c r="H210" s="56"/>
    </row>
    <row r="211" spans="6:8" ht="12.75">
      <c r="F211" s="56"/>
      <c r="G211" s="34"/>
      <c r="H211" s="56"/>
    </row>
    <row r="212" spans="6:8" ht="12.75">
      <c r="F212" s="56"/>
      <c r="G212" s="34"/>
      <c r="H212" s="56"/>
    </row>
    <row r="213" spans="6:8" ht="12.75">
      <c r="F213" s="56"/>
      <c r="G213" s="34"/>
      <c r="H213" s="56"/>
    </row>
    <row r="214" spans="6:8" ht="12.75">
      <c r="F214" s="56"/>
      <c r="G214" s="34"/>
      <c r="H214" s="56"/>
    </row>
    <row r="215" spans="6:8" ht="12.75">
      <c r="F215" s="56"/>
      <c r="G215" s="34"/>
      <c r="H215" s="56"/>
    </row>
    <row r="216" spans="6:8" ht="12.75">
      <c r="F216" s="56"/>
      <c r="G216" s="34"/>
      <c r="H216" s="56"/>
    </row>
    <row r="217" spans="6:8" ht="12.75">
      <c r="F217" s="56"/>
      <c r="G217" s="34"/>
      <c r="H217" s="56"/>
    </row>
    <row r="218" spans="6:8" ht="12.75">
      <c r="F218" s="56"/>
      <c r="G218" s="34"/>
      <c r="H218" s="56"/>
    </row>
    <row r="219" spans="6:8" ht="12.75">
      <c r="F219" s="56"/>
      <c r="G219" s="34"/>
      <c r="H219" s="56"/>
    </row>
    <row r="220" spans="6:8" ht="12.75">
      <c r="F220" s="56"/>
      <c r="G220" s="34"/>
      <c r="H220" s="56"/>
    </row>
    <row r="221" spans="6:8" ht="12.75">
      <c r="F221" s="56"/>
      <c r="G221" s="34"/>
      <c r="H221" s="56"/>
    </row>
    <row r="222" spans="6:8" ht="12.75">
      <c r="F222" s="56"/>
      <c r="G222" s="34"/>
      <c r="H222" s="56"/>
    </row>
    <row r="223" spans="6:8" ht="12.75">
      <c r="F223" s="56"/>
      <c r="G223" s="34"/>
      <c r="H223" s="56"/>
    </row>
    <row r="224" spans="6:8" ht="12.75">
      <c r="F224" s="56"/>
      <c r="G224" s="34"/>
      <c r="H224" s="56"/>
    </row>
    <row r="225" spans="6:8" ht="12.75">
      <c r="F225" s="56"/>
      <c r="G225" s="34"/>
      <c r="H225" s="56"/>
    </row>
    <row r="226" spans="6:8" ht="12.75">
      <c r="F226" s="56"/>
      <c r="G226" s="34"/>
      <c r="H226" s="56"/>
    </row>
    <row r="227" spans="6:8" ht="12.75">
      <c r="F227" s="56"/>
      <c r="G227" s="34"/>
      <c r="H227" s="56"/>
    </row>
    <row r="228" spans="6:8" ht="12.75">
      <c r="F228" s="56"/>
      <c r="G228" s="34"/>
      <c r="H228" s="56"/>
    </row>
    <row r="229" spans="6:8" ht="12.75">
      <c r="F229" s="56"/>
      <c r="G229" s="34"/>
      <c r="H229" s="56"/>
    </row>
    <row r="230" spans="6:8" ht="12.75">
      <c r="F230" s="56"/>
      <c r="G230" s="34"/>
      <c r="H230" s="56"/>
    </row>
    <row r="231" spans="6:8" ht="12.75">
      <c r="F231" s="56"/>
      <c r="G231" s="34"/>
      <c r="H231" s="56"/>
    </row>
    <row r="232" spans="6:8" ht="12.75">
      <c r="F232" s="56"/>
      <c r="G232" s="34"/>
      <c r="H232" s="56"/>
    </row>
    <row r="233" spans="6:8" ht="12.75">
      <c r="F233" s="56"/>
      <c r="G233" s="34"/>
      <c r="H233" s="56"/>
    </row>
    <row r="234" spans="6:8" ht="12.75">
      <c r="F234" s="56"/>
      <c r="G234" s="34"/>
      <c r="H234" s="56"/>
    </row>
    <row r="235" spans="6:8" ht="12.75">
      <c r="F235" s="56"/>
      <c r="G235" s="34"/>
      <c r="H235" s="56"/>
    </row>
    <row r="236" spans="6:8" ht="12.75">
      <c r="F236" s="56"/>
      <c r="G236" s="34"/>
      <c r="H236" s="56"/>
    </row>
    <row r="237" spans="6:8" ht="12.75">
      <c r="F237" s="56"/>
      <c r="G237" s="34"/>
      <c r="H237" s="56"/>
    </row>
    <row r="238" spans="6:8" ht="12.75">
      <c r="F238" s="56"/>
      <c r="G238" s="34"/>
      <c r="H238" s="56"/>
    </row>
    <row r="239" spans="6:8" ht="12.75">
      <c r="F239" s="56"/>
      <c r="G239" s="34"/>
      <c r="H239" s="56"/>
    </row>
    <row r="240" spans="6:8" ht="12.75">
      <c r="F240" s="56"/>
      <c r="G240" s="34"/>
      <c r="H240" s="56"/>
    </row>
    <row r="241" spans="6:8" ht="12.75">
      <c r="F241" s="56"/>
      <c r="G241" s="34"/>
      <c r="H241" s="56"/>
    </row>
    <row r="242" spans="6:8" ht="12.75">
      <c r="F242" s="56"/>
      <c r="G242" s="34"/>
      <c r="H242" s="56"/>
    </row>
    <row r="243" spans="6:8" ht="12.75">
      <c r="F243" s="56"/>
      <c r="G243" s="34"/>
      <c r="H243" s="56"/>
    </row>
    <row r="244" spans="6:8" ht="12.75">
      <c r="F244" s="56"/>
      <c r="G244" s="34"/>
      <c r="H244" s="56"/>
    </row>
    <row r="245" spans="6:8" ht="12.75">
      <c r="F245" s="56"/>
      <c r="G245" s="34"/>
      <c r="H245" s="56"/>
    </row>
    <row r="246" spans="6:8" ht="12.75">
      <c r="F246" s="56"/>
      <c r="G246" s="34"/>
      <c r="H246" s="56"/>
    </row>
    <row r="247" spans="6:8" ht="12.75">
      <c r="F247" s="56"/>
      <c r="G247" s="34"/>
      <c r="H247" s="56"/>
    </row>
    <row r="248" spans="6:8" ht="12.75">
      <c r="F248" s="56"/>
      <c r="G248" s="34"/>
      <c r="H248" s="56"/>
    </row>
    <row r="249" spans="6:8" ht="12.75">
      <c r="F249" s="56"/>
      <c r="G249" s="34"/>
      <c r="H249" s="56"/>
    </row>
    <row r="250" spans="6:8" ht="12.75">
      <c r="F250" s="56"/>
      <c r="G250" s="34"/>
      <c r="H250" s="56"/>
    </row>
    <row r="251" spans="6:8" ht="12.75">
      <c r="F251" s="56"/>
      <c r="G251" s="34"/>
      <c r="H251" s="56"/>
    </row>
    <row r="252" spans="6:8" ht="12.75">
      <c r="F252" s="56"/>
      <c r="G252" s="34"/>
      <c r="H252" s="56"/>
    </row>
    <row r="253" spans="6:8" ht="12.75">
      <c r="F253" s="56"/>
      <c r="G253" s="34"/>
      <c r="H253" s="56"/>
    </row>
    <row r="254" spans="6:8" ht="12.75">
      <c r="F254" s="56"/>
      <c r="G254" s="34"/>
      <c r="H254" s="56"/>
    </row>
    <row r="255" spans="6:8" ht="12.75">
      <c r="F255" s="56"/>
      <c r="G255" s="34"/>
      <c r="H255" s="56"/>
    </row>
    <row r="256" spans="6:8" ht="12.75">
      <c r="F256" s="56"/>
      <c r="G256" s="34"/>
      <c r="H256" s="56"/>
    </row>
    <row r="257" spans="6:8" ht="12.75">
      <c r="F257" s="56"/>
      <c r="G257" s="34"/>
      <c r="H257" s="56"/>
    </row>
    <row r="258" spans="6:8" ht="12.75">
      <c r="F258" s="56"/>
      <c r="G258" s="34"/>
      <c r="H258" s="56"/>
    </row>
    <row r="259" spans="6:8" ht="12.75">
      <c r="F259" s="56"/>
      <c r="G259" s="34"/>
      <c r="H259" s="56"/>
    </row>
    <row r="260" spans="6:8" ht="12.75">
      <c r="F260" s="56"/>
      <c r="G260" s="34"/>
      <c r="H260" s="56"/>
    </row>
    <row r="261" spans="6:8" ht="12.75">
      <c r="F261" s="56"/>
      <c r="G261" s="34"/>
      <c r="H261" s="56"/>
    </row>
    <row r="262" spans="6:8" ht="12.75">
      <c r="F262" s="56"/>
      <c r="G262" s="34"/>
      <c r="H262" s="56"/>
    </row>
    <row r="263" spans="6:8" ht="12.75">
      <c r="F263" s="56"/>
      <c r="G263" s="34"/>
      <c r="H263" s="56"/>
    </row>
    <row r="264" spans="6:8" ht="12.75">
      <c r="F264" s="56"/>
      <c r="G264" s="34"/>
      <c r="H264" s="56"/>
    </row>
    <row r="265" spans="6:8" ht="12.75">
      <c r="F265" s="56"/>
      <c r="G265" s="34"/>
      <c r="H265" s="56"/>
    </row>
    <row r="266" spans="6:8" ht="12.75">
      <c r="F266" s="56"/>
      <c r="G266" s="34"/>
      <c r="H266" s="56"/>
    </row>
    <row r="267" spans="6:8" ht="12.75">
      <c r="F267" s="56"/>
      <c r="G267" s="34"/>
      <c r="H267" s="56"/>
    </row>
    <row r="268" spans="6:8" ht="12.75">
      <c r="F268" s="56"/>
      <c r="G268" s="34"/>
      <c r="H268" s="56"/>
    </row>
    <row r="269" spans="6:8" ht="12.75">
      <c r="F269" s="56"/>
      <c r="G269" s="34"/>
      <c r="H269" s="56"/>
    </row>
    <row r="270" spans="6:8" ht="12.75">
      <c r="F270" s="56"/>
      <c r="G270" s="34"/>
      <c r="H270" s="56"/>
    </row>
    <row r="271" spans="6:8" ht="12.75">
      <c r="F271" s="56"/>
      <c r="G271" s="34"/>
      <c r="H271" s="56"/>
    </row>
    <row r="272" spans="6:8" ht="12.75">
      <c r="F272" s="56"/>
      <c r="G272" s="34"/>
      <c r="H272" s="56"/>
    </row>
    <row r="273" spans="6:8" ht="12.75">
      <c r="F273" s="56"/>
      <c r="G273" s="34"/>
      <c r="H273" s="56"/>
    </row>
    <row r="274" spans="6:8" ht="12.75">
      <c r="F274" s="56"/>
      <c r="G274" s="34"/>
      <c r="H274" s="56"/>
    </row>
    <row r="275" spans="6:8" ht="12.75">
      <c r="F275" s="56"/>
      <c r="G275" s="34"/>
      <c r="H275" s="56"/>
    </row>
    <row r="276" spans="6:8" ht="12.75">
      <c r="F276" s="56"/>
      <c r="G276" s="34"/>
      <c r="H276" s="56"/>
    </row>
    <row r="277" spans="6:8" ht="12.75">
      <c r="F277" s="56"/>
      <c r="G277" s="34"/>
      <c r="H277" s="56"/>
    </row>
    <row r="278" spans="6:8" ht="12.75">
      <c r="F278" s="56"/>
      <c r="G278" s="34"/>
      <c r="H278" s="56"/>
    </row>
    <row r="279" spans="6:8" ht="12.75">
      <c r="F279" s="56"/>
      <c r="G279" s="34"/>
      <c r="H279" s="56"/>
    </row>
    <row r="280" spans="6:8" ht="12.75">
      <c r="F280" s="56"/>
      <c r="G280" s="34"/>
      <c r="H280" s="56"/>
    </row>
    <row r="281" spans="6:8" ht="12.75">
      <c r="F281" s="56"/>
      <c r="G281" s="34"/>
      <c r="H281" s="56"/>
    </row>
    <row r="282" spans="6:8" ht="12.75">
      <c r="F282" s="56"/>
      <c r="G282" s="34"/>
      <c r="H282" s="56"/>
    </row>
    <row r="283" spans="6:8" ht="12.75">
      <c r="F283" s="56"/>
      <c r="G283" s="34"/>
      <c r="H283" s="56"/>
    </row>
    <row r="284" spans="6:8" ht="12.75">
      <c r="F284" s="56"/>
      <c r="G284" s="34"/>
      <c r="H284" s="56"/>
    </row>
    <row r="285" spans="6:8" ht="12.75">
      <c r="F285" s="56"/>
      <c r="G285" s="34"/>
      <c r="H285" s="56"/>
    </row>
    <row r="286" spans="6:8" ht="12.75">
      <c r="F286" s="56"/>
      <c r="G286" s="34"/>
      <c r="H286" s="56"/>
    </row>
    <row r="287" spans="6:8" ht="12.75">
      <c r="F287" s="56"/>
      <c r="G287" s="34"/>
      <c r="H287" s="56"/>
    </row>
    <row r="288" spans="6:8" ht="12.75">
      <c r="F288" s="56"/>
      <c r="G288" s="34"/>
      <c r="H288" s="56"/>
    </row>
    <row r="289" spans="6:8" ht="12.75">
      <c r="F289" s="56"/>
      <c r="G289" s="34"/>
      <c r="H289" s="56"/>
    </row>
    <row r="290" spans="6:8" ht="12.75">
      <c r="F290" s="56"/>
      <c r="G290" s="34"/>
      <c r="H290" s="56"/>
    </row>
    <row r="291" spans="6:8" ht="12.75">
      <c r="F291" s="56"/>
      <c r="G291" s="34"/>
      <c r="H291" s="56"/>
    </row>
    <row r="292" spans="6:8" ht="12.75">
      <c r="F292" s="56"/>
      <c r="G292" s="34"/>
      <c r="H292" s="56"/>
    </row>
    <row r="293" spans="6:8" ht="12.75">
      <c r="F293" s="56"/>
      <c r="G293" s="34"/>
      <c r="H293" s="56"/>
    </row>
    <row r="294" spans="6:8" ht="12.75">
      <c r="F294" s="56"/>
      <c r="G294" s="34"/>
      <c r="H294" s="56"/>
    </row>
    <row r="295" spans="6:8" ht="12.75">
      <c r="F295" s="56"/>
      <c r="G295" s="34"/>
      <c r="H295" s="56"/>
    </row>
    <row r="296" spans="6:8" ht="12.75">
      <c r="F296" s="56"/>
      <c r="G296" s="34"/>
      <c r="H296" s="56"/>
    </row>
    <row r="297" spans="6:8" ht="12.75">
      <c r="F297" s="56"/>
      <c r="G297" s="34"/>
      <c r="H297" s="56"/>
    </row>
    <row r="298" spans="6:8" ht="12.75">
      <c r="F298" s="56"/>
      <c r="G298" s="34"/>
      <c r="H298" s="56"/>
    </row>
    <row r="299" spans="6:8" ht="12.75">
      <c r="F299" s="56"/>
      <c r="G299" s="34"/>
      <c r="H299" s="56"/>
    </row>
    <row r="300" spans="6:8" ht="12.75">
      <c r="F300" s="56"/>
      <c r="G300" s="34"/>
      <c r="H300" s="56"/>
    </row>
    <row r="301" spans="6:8" ht="12.75">
      <c r="F301" s="56"/>
      <c r="G301" s="34"/>
      <c r="H301" s="56"/>
    </row>
    <row r="302" spans="6:8" ht="12.75">
      <c r="F302" s="56"/>
      <c r="G302" s="34"/>
      <c r="H302" s="56"/>
    </row>
    <row r="303" spans="6:8" ht="12.75">
      <c r="F303" s="56"/>
      <c r="G303" s="34"/>
      <c r="H303" s="56"/>
    </row>
    <row r="304" spans="6:8" ht="12.75">
      <c r="F304" s="56"/>
      <c r="G304" s="34"/>
      <c r="H304" s="56"/>
    </row>
    <row r="305" spans="6:8" ht="12.75">
      <c r="F305" s="56"/>
      <c r="G305" s="34"/>
      <c r="H305" s="56"/>
    </row>
    <row r="306" spans="6:8" ht="12.75">
      <c r="F306" s="56"/>
      <c r="G306" s="34"/>
      <c r="H306" s="56"/>
    </row>
    <row r="307" spans="6:8" ht="12.75">
      <c r="F307" s="56"/>
      <c r="G307" s="34"/>
      <c r="H307" s="56"/>
    </row>
    <row r="308" spans="6:8" ht="12.75">
      <c r="F308" s="56"/>
      <c r="G308" s="34"/>
      <c r="H308" s="56"/>
    </row>
    <row r="309" spans="6:8" ht="12.75">
      <c r="F309" s="56"/>
      <c r="G309" s="34"/>
      <c r="H309" s="56"/>
    </row>
    <row r="310" spans="6:8" ht="12.75">
      <c r="F310" s="56"/>
      <c r="G310" s="34"/>
      <c r="H310" s="56"/>
    </row>
    <row r="311" spans="6:8" ht="12.75">
      <c r="F311" s="56"/>
      <c r="G311" s="34"/>
      <c r="H311" s="56"/>
    </row>
    <row r="312" spans="6:8" ht="12.75">
      <c r="F312" s="56"/>
      <c r="G312" s="34"/>
      <c r="H312" s="56"/>
    </row>
    <row r="313" spans="6:8" ht="12.75">
      <c r="F313" s="56"/>
      <c r="G313" s="34"/>
      <c r="H313" s="56"/>
    </row>
    <row r="314" spans="6:8" ht="12.75">
      <c r="F314" s="56"/>
      <c r="G314" s="34"/>
      <c r="H314" s="56"/>
    </row>
    <row r="315" spans="6:8" ht="12.75">
      <c r="F315" s="56"/>
      <c r="G315" s="34"/>
      <c r="H315" s="56"/>
    </row>
    <row r="316" spans="6:8" ht="12.75">
      <c r="F316" s="56"/>
      <c r="G316" s="34"/>
      <c r="H316" s="56"/>
    </row>
    <row r="317" spans="6:8" ht="12.75">
      <c r="F317" s="56"/>
      <c r="G317" s="34"/>
      <c r="H317" s="56"/>
    </row>
    <row r="318" spans="6:8" ht="12.75">
      <c r="F318" s="56"/>
      <c r="G318" s="34"/>
      <c r="H318" s="56"/>
    </row>
    <row r="319" spans="6:8" ht="12.75">
      <c r="F319" s="56"/>
      <c r="G319" s="34"/>
      <c r="H319" s="56"/>
    </row>
    <row r="320" spans="6:8" ht="12.75">
      <c r="F320" s="56"/>
      <c r="G320" s="34"/>
      <c r="H320" s="56"/>
    </row>
    <row r="321" spans="6:8" ht="12.75">
      <c r="F321" s="56"/>
      <c r="G321" s="34"/>
      <c r="H321" s="56"/>
    </row>
    <row r="322" spans="6:8" ht="12.75">
      <c r="F322" s="56"/>
      <c r="G322" s="34"/>
      <c r="H322" s="56"/>
    </row>
    <row r="323" spans="6:8" ht="12.75">
      <c r="F323" s="56"/>
      <c r="G323" s="34"/>
      <c r="H323" s="56"/>
    </row>
    <row r="324" spans="6:8" ht="12.75">
      <c r="F324" s="56"/>
      <c r="G324" s="34"/>
      <c r="H324" s="56"/>
    </row>
    <row r="325" spans="6:8" ht="12.75">
      <c r="F325" s="56"/>
      <c r="G325" s="34"/>
      <c r="H325" s="56"/>
    </row>
    <row r="326" spans="6:8" ht="12.75">
      <c r="F326" s="56"/>
      <c r="G326" s="34"/>
      <c r="H326" s="56"/>
    </row>
    <row r="327" spans="6:8" ht="12.75">
      <c r="F327" s="56"/>
      <c r="G327" s="34"/>
      <c r="H327" s="56"/>
    </row>
    <row r="328" spans="6:8" ht="12.75">
      <c r="F328" s="56"/>
      <c r="G328" s="34"/>
      <c r="H328" s="56"/>
    </row>
    <row r="329" spans="6:8" ht="12.75">
      <c r="F329" s="56"/>
      <c r="G329" s="34"/>
      <c r="H329" s="56"/>
    </row>
    <row r="330" spans="6:8" ht="12.75">
      <c r="F330" s="56"/>
      <c r="G330" s="34"/>
      <c r="H330" s="56"/>
    </row>
    <row r="331" spans="6:8" ht="12.75">
      <c r="F331" s="56"/>
      <c r="G331" s="34"/>
      <c r="H331" s="56"/>
    </row>
    <row r="332" spans="6:8" ht="12.75">
      <c r="F332" s="56"/>
      <c r="G332" s="34"/>
      <c r="H332" s="56"/>
    </row>
    <row r="333" spans="6:8" ht="12.75">
      <c r="F333" s="56"/>
      <c r="G333" s="34"/>
      <c r="H333" s="56"/>
    </row>
    <row r="334" spans="6:8" ht="12.75">
      <c r="F334" s="56"/>
      <c r="G334" s="34"/>
      <c r="H334" s="56"/>
    </row>
    <row r="335" spans="6:8" ht="12.75">
      <c r="F335" s="56"/>
      <c r="G335" s="34"/>
      <c r="H335" s="56"/>
    </row>
    <row r="336" spans="6:8" ht="12.75">
      <c r="F336" s="56"/>
      <c r="G336" s="34"/>
      <c r="H336" s="56"/>
    </row>
    <row r="337" spans="6:8" ht="12.75">
      <c r="F337" s="56"/>
      <c r="G337" s="34"/>
      <c r="H337" s="56"/>
    </row>
    <row r="338" spans="6:8" ht="12.75">
      <c r="F338" s="56"/>
      <c r="G338" s="34"/>
      <c r="H338" s="56"/>
    </row>
    <row r="339" spans="6:8" ht="12.75">
      <c r="F339" s="56"/>
      <c r="G339" s="34"/>
      <c r="H339" s="56"/>
    </row>
    <row r="340" spans="6:8" ht="12.75">
      <c r="F340" s="56"/>
      <c r="G340" s="34"/>
      <c r="H340" s="56"/>
    </row>
    <row r="341" spans="6:8" ht="12.75">
      <c r="F341" s="56"/>
      <c r="G341" s="34"/>
      <c r="H341" s="56"/>
    </row>
    <row r="342" spans="6:8" ht="12.75">
      <c r="F342" s="56"/>
      <c r="G342" s="34"/>
      <c r="H342" s="56"/>
    </row>
    <row r="343" spans="6:8" ht="12.75">
      <c r="F343" s="56"/>
      <c r="G343" s="34"/>
      <c r="H343" s="56"/>
    </row>
    <row r="344" spans="6:8" ht="12.75">
      <c r="F344" s="56"/>
      <c r="G344" s="34"/>
      <c r="H344" s="56"/>
    </row>
    <row r="345" spans="6:8" ht="12.75">
      <c r="F345" s="56"/>
      <c r="G345" s="34"/>
      <c r="H345" s="56"/>
    </row>
    <row r="346" spans="6:8" ht="12.75">
      <c r="F346" s="56"/>
      <c r="G346" s="34"/>
      <c r="H346" s="56"/>
    </row>
    <row r="347" spans="6:8" ht="12.75">
      <c r="F347" s="56"/>
      <c r="G347" s="34"/>
      <c r="H347" s="56"/>
    </row>
    <row r="348" spans="6:8" ht="12.75">
      <c r="F348" s="56"/>
      <c r="G348" s="34"/>
      <c r="H348" s="56"/>
    </row>
    <row r="349" spans="6:8" ht="12.75">
      <c r="F349" s="56"/>
      <c r="G349" s="34"/>
      <c r="H349" s="56"/>
    </row>
    <row r="350" spans="6:8" ht="12.75">
      <c r="F350" s="56"/>
      <c r="G350" s="34"/>
      <c r="H350" s="56"/>
    </row>
    <row r="351" spans="6:8" ht="12.75">
      <c r="F351" s="56"/>
      <c r="G351" s="34"/>
      <c r="H351" s="56"/>
    </row>
    <row r="352" spans="6:8" ht="12.75">
      <c r="F352" s="56"/>
      <c r="G352" s="34"/>
      <c r="H352" s="56"/>
    </row>
    <row r="353" spans="6:8" ht="12.75">
      <c r="F353" s="56"/>
      <c r="G353" s="34"/>
      <c r="H353" s="56"/>
    </row>
    <row r="354" spans="6:8" ht="12.75">
      <c r="F354" s="56"/>
      <c r="G354" s="34"/>
      <c r="H354" s="56"/>
    </row>
    <row r="355" spans="6:8" ht="12.75">
      <c r="F355" s="56"/>
      <c r="G355" s="34"/>
      <c r="H355" s="56"/>
    </row>
    <row r="356" spans="6:8" ht="12.75">
      <c r="F356" s="56"/>
      <c r="G356" s="34"/>
      <c r="H356" s="56"/>
    </row>
    <row r="357" spans="6:8" ht="12.75">
      <c r="F357" s="56"/>
      <c r="G357" s="34"/>
      <c r="H357" s="56"/>
    </row>
    <row r="358" spans="6:8" ht="12.75">
      <c r="F358" s="56"/>
      <c r="G358" s="34"/>
      <c r="H358" s="56"/>
    </row>
    <row r="359" spans="6:8" ht="12.75">
      <c r="F359" s="56"/>
      <c r="G359" s="34"/>
      <c r="H359" s="56"/>
    </row>
    <row r="360" spans="6:8" ht="12.75">
      <c r="F360" s="56"/>
      <c r="G360" s="34"/>
      <c r="H360" s="56"/>
    </row>
    <row r="361" spans="6:8" ht="12.75">
      <c r="F361" s="56"/>
      <c r="G361" s="34"/>
      <c r="H361" s="56"/>
    </row>
    <row r="362" spans="6:8" ht="12.75">
      <c r="F362" s="56"/>
      <c r="G362" s="34"/>
      <c r="H362" s="56"/>
    </row>
    <row r="363" spans="6:8" ht="12.75">
      <c r="F363" s="56"/>
      <c r="G363" s="34"/>
      <c r="H363" s="56"/>
    </row>
    <row r="364" spans="6:8" ht="12.75">
      <c r="F364" s="56"/>
      <c r="G364" s="34"/>
      <c r="H364" s="56"/>
    </row>
    <row r="365" spans="6:8" ht="12.75">
      <c r="F365" s="56"/>
      <c r="G365" s="34"/>
      <c r="H365" s="56"/>
    </row>
    <row r="366" spans="6:8" ht="12.75">
      <c r="F366" s="56"/>
      <c r="G366" s="34"/>
      <c r="H366" s="56"/>
    </row>
    <row r="367" spans="6:8" ht="12.75">
      <c r="F367" s="56"/>
      <c r="G367" s="34"/>
      <c r="H367" s="56"/>
    </row>
    <row r="368" spans="6:8" ht="12.75">
      <c r="F368" s="56"/>
      <c r="G368" s="34"/>
      <c r="H368" s="56"/>
    </row>
    <row r="369" spans="6:8" ht="12.75">
      <c r="F369" s="56"/>
      <c r="G369" s="34"/>
      <c r="H369" s="56"/>
    </row>
    <row r="370" spans="6:8" ht="12.75">
      <c r="F370" s="56"/>
      <c r="G370" s="34"/>
      <c r="H370" s="56"/>
    </row>
    <row r="371" spans="6:8" ht="12.75">
      <c r="F371" s="56"/>
      <c r="G371" s="34"/>
      <c r="H371" s="56"/>
    </row>
    <row r="372" spans="6:8" ht="12.75">
      <c r="F372" s="56"/>
      <c r="G372" s="34"/>
      <c r="H372" s="56"/>
    </row>
    <row r="373" spans="6:8" ht="12.75">
      <c r="F373" s="56"/>
      <c r="G373" s="34"/>
      <c r="H373" s="56"/>
    </row>
    <row r="374" spans="6:8" ht="12.75">
      <c r="F374" s="56"/>
      <c r="G374" s="34"/>
      <c r="H374" s="56"/>
    </row>
    <row r="375" spans="6:8" ht="12.75">
      <c r="F375" s="56"/>
      <c r="G375" s="34"/>
      <c r="H375" s="56"/>
    </row>
    <row r="376" spans="6:8" ht="12.75">
      <c r="F376" s="56"/>
      <c r="G376" s="34"/>
      <c r="H376" s="56"/>
    </row>
    <row r="377" spans="6:8" ht="12.75">
      <c r="F377" s="56"/>
      <c r="G377" s="34"/>
      <c r="H377" s="56"/>
    </row>
    <row r="378" spans="6:8" ht="12.75">
      <c r="F378" s="56"/>
      <c r="G378" s="34"/>
      <c r="H378" s="56"/>
    </row>
    <row r="379" spans="6:8" ht="12.75">
      <c r="F379" s="56"/>
      <c r="G379" s="34"/>
      <c r="H379" s="56"/>
    </row>
    <row r="380" spans="6:8" ht="12.75">
      <c r="F380" s="56"/>
      <c r="G380" s="34"/>
      <c r="H380" s="56"/>
    </row>
    <row r="381" spans="6:8" ht="12.75">
      <c r="F381" s="56"/>
      <c r="G381" s="34"/>
      <c r="H381" s="56"/>
    </row>
    <row r="382" spans="6:8" ht="12.75">
      <c r="F382" s="56"/>
      <c r="G382" s="34"/>
      <c r="H382" s="56"/>
    </row>
    <row r="383" spans="6:8" ht="12.75">
      <c r="F383" s="56"/>
      <c r="G383" s="34"/>
      <c r="H383" s="56"/>
    </row>
    <row r="384" spans="6:8" ht="12.75">
      <c r="F384" s="56"/>
      <c r="G384" s="34"/>
      <c r="H384" s="56"/>
    </row>
    <row r="385" spans="6:8" ht="12.75">
      <c r="F385" s="56"/>
      <c r="G385" s="34"/>
      <c r="H385" s="56"/>
    </row>
    <row r="386" spans="6:8" ht="12.75">
      <c r="F386" s="56"/>
      <c r="G386" s="34"/>
      <c r="H386" s="56"/>
    </row>
    <row r="387" spans="6:8" ht="12.75">
      <c r="F387" s="56"/>
      <c r="G387" s="34"/>
      <c r="H387" s="56"/>
    </row>
    <row r="388" spans="6:8" ht="12.75">
      <c r="F388" s="56"/>
      <c r="G388" s="34"/>
      <c r="H388" s="56"/>
    </row>
    <row r="389" spans="6:8" ht="12.75">
      <c r="F389" s="56"/>
      <c r="G389" s="34"/>
      <c r="H389" s="56"/>
    </row>
    <row r="390" spans="6:8" ht="12.75">
      <c r="F390" s="56"/>
      <c r="G390" s="34"/>
      <c r="H390" s="56"/>
    </row>
    <row r="391" spans="6:8" ht="12.75">
      <c r="F391" s="56"/>
      <c r="G391" s="34"/>
      <c r="H391" s="56"/>
    </row>
    <row r="392" spans="6:8" ht="12.75">
      <c r="F392" s="56"/>
      <c r="G392" s="34"/>
      <c r="H392" s="56"/>
    </row>
    <row r="393" spans="6:8" ht="12.75">
      <c r="F393" s="56"/>
      <c r="G393" s="34"/>
      <c r="H393" s="56"/>
    </row>
    <row r="394" spans="6:8" ht="12.75">
      <c r="F394" s="56"/>
      <c r="G394" s="34"/>
      <c r="H394" s="56"/>
    </row>
    <row r="395" spans="6:8" ht="12.75">
      <c r="F395" s="56"/>
      <c r="G395" s="34"/>
      <c r="H395" s="56"/>
    </row>
    <row r="396" spans="6:8" ht="12.75">
      <c r="F396" s="56"/>
      <c r="G396" s="34"/>
      <c r="H396" s="56"/>
    </row>
    <row r="397" spans="6:8" ht="12.75">
      <c r="F397" s="56"/>
      <c r="G397" s="34"/>
      <c r="H397" s="56"/>
    </row>
    <row r="398" spans="6:8" ht="12.75">
      <c r="F398" s="56"/>
      <c r="G398" s="34"/>
      <c r="H398" s="56"/>
    </row>
    <row r="399" spans="6:8" ht="12.75">
      <c r="F399" s="56"/>
      <c r="G399" s="34"/>
      <c r="H399" s="56"/>
    </row>
    <row r="400" spans="6:8" ht="12.75">
      <c r="F400" s="56"/>
      <c r="G400" s="34"/>
      <c r="H400" s="56"/>
    </row>
    <row r="401" spans="6:8" ht="12.75">
      <c r="F401" s="56"/>
      <c r="G401" s="34"/>
      <c r="H401" s="56"/>
    </row>
    <row r="402" spans="6:8" ht="12.75">
      <c r="F402" s="56"/>
      <c r="G402" s="34"/>
      <c r="H402" s="56"/>
    </row>
    <row r="403" spans="6:8" ht="12.75">
      <c r="F403" s="56"/>
      <c r="G403" s="34"/>
      <c r="H403" s="56"/>
    </row>
    <row r="404" spans="6:8" ht="12.75">
      <c r="F404" s="56"/>
      <c r="G404" s="34"/>
      <c r="H404" s="56"/>
    </row>
    <row r="405" spans="6:8" ht="12.75">
      <c r="F405" s="56"/>
      <c r="G405" s="34"/>
      <c r="H405" s="56"/>
    </row>
    <row r="406" spans="6:8" ht="12.75">
      <c r="F406" s="56"/>
      <c r="G406" s="34"/>
      <c r="H406" s="56"/>
    </row>
    <row r="407" spans="6:8" ht="12.75">
      <c r="F407" s="56"/>
      <c r="G407" s="34"/>
      <c r="H407" s="56"/>
    </row>
    <row r="408" spans="6:8" ht="12.75">
      <c r="F408" s="56"/>
      <c r="G408" s="34"/>
      <c r="H408" s="56"/>
    </row>
    <row r="409" spans="6:8" ht="12.75">
      <c r="F409" s="56"/>
      <c r="G409" s="34"/>
      <c r="H409" s="56"/>
    </row>
    <row r="410" spans="6:8" ht="12.75">
      <c r="F410" s="56"/>
      <c r="G410" s="34"/>
      <c r="H410" s="56"/>
    </row>
    <row r="411" spans="6:8" ht="12.75">
      <c r="F411" s="56"/>
      <c r="G411" s="34"/>
      <c r="H411" s="56"/>
    </row>
    <row r="412" spans="6:8" ht="12.75">
      <c r="F412" s="56"/>
      <c r="G412" s="34"/>
      <c r="H412" s="56"/>
    </row>
    <row r="413" spans="6:8" ht="12.75">
      <c r="F413" s="56"/>
      <c r="G413" s="34"/>
      <c r="H413" s="56"/>
    </row>
    <row r="414" spans="6:8" ht="12.75">
      <c r="F414" s="56"/>
      <c r="G414" s="34"/>
      <c r="H414" s="56"/>
    </row>
    <row r="415" spans="6:8" ht="12.75">
      <c r="F415" s="56"/>
      <c r="G415" s="34"/>
      <c r="H415" s="56"/>
    </row>
    <row r="416" spans="6:8" ht="12.75">
      <c r="F416" s="56"/>
      <c r="G416" s="34"/>
      <c r="H416" s="56"/>
    </row>
    <row r="417" spans="6:8" ht="12.75">
      <c r="F417" s="56"/>
      <c r="G417" s="34"/>
      <c r="H417" s="56"/>
    </row>
    <row r="418" spans="6:8" ht="12.75">
      <c r="F418" s="56"/>
      <c r="G418" s="34"/>
      <c r="H418" s="56"/>
    </row>
    <row r="419" spans="6:8" ht="12.75">
      <c r="F419" s="56"/>
      <c r="G419" s="34"/>
      <c r="H419" s="56"/>
    </row>
    <row r="420" spans="6:8" ht="12.75">
      <c r="F420" s="56"/>
      <c r="G420" s="34"/>
      <c r="H420" s="56"/>
    </row>
    <row r="421" spans="6:8" ht="12.75">
      <c r="F421" s="56"/>
      <c r="G421" s="34"/>
      <c r="H421" s="56"/>
    </row>
    <row r="422" spans="6:8" ht="12.75">
      <c r="F422" s="56"/>
      <c r="G422" s="34"/>
      <c r="H422" s="56"/>
    </row>
    <row r="423" spans="6:8" ht="12.75">
      <c r="F423" s="56"/>
      <c r="G423" s="34"/>
      <c r="H423" s="56"/>
    </row>
    <row r="424" spans="6:8" ht="12.75">
      <c r="F424" s="56"/>
      <c r="G424" s="34"/>
      <c r="H424" s="56"/>
    </row>
    <row r="425" spans="6:8" ht="12.75">
      <c r="F425" s="56"/>
      <c r="G425" s="34"/>
      <c r="H425" s="56"/>
    </row>
    <row r="426" spans="6:8" ht="12.75">
      <c r="F426" s="56"/>
      <c r="G426" s="34"/>
      <c r="H426" s="56"/>
    </row>
    <row r="427" spans="6:8" ht="12.75">
      <c r="F427" s="56"/>
      <c r="G427" s="34"/>
      <c r="H427" s="56"/>
    </row>
    <row r="428" spans="6:8" ht="12.75">
      <c r="F428" s="56"/>
      <c r="G428" s="34"/>
      <c r="H428" s="56"/>
    </row>
    <row r="429" spans="6:8" ht="12.75">
      <c r="F429" s="56"/>
      <c r="G429" s="34"/>
      <c r="H429" s="56"/>
    </row>
    <row r="430" spans="6:8" ht="12.75">
      <c r="F430" s="56"/>
      <c r="G430" s="34"/>
      <c r="H430" s="56"/>
    </row>
    <row r="431" spans="6:8" ht="12.75">
      <c r="F431" s="56"/>
      <c r="G431" s="34"/>
      <c r="H431" s="56"/>
    </row>
    <row r="432" spans="6:8" ht="12.75">
      <c r="F432" s="56"/>
      <c r="G432" s="34"/>
      <c r="H432" s="56"/>
    </row>
    <row r="433" spans="6:8" ht="12.75">
      <c r="F433" s="56"/>
      <c r="G433" s="34"/>
      <c r="H433" s="56"/>
    </row>
    <row r="434" spans="6:8" ht="12.75">
      <c r="F434" s="56"/>
      <c r="G434" s="34"/>
      <c r="H434" s="56"/>
    </row>
    <row r="435" spans="6:8" ht="12.75">
      <c r="F435" s="56"/>
      <c r="G435" s="34"/>
      <c r="H435" s="56"/>
    </row>
    <row r="436" spans="6:8" ht="12.75">
      <c r="F436" s="56"/>
      <c r="G436" s="34"/>
      <c r="H436" s="56"/>
    </row>
    <row r="437" spans="6:8" ht="12.75">
      <c r="F437" s="56"/>
      <c r="G437" s="34"/>
      <c r="H437" s="56"/>
    </row>
    <row r="438" spans="6:8" ht="12.75">
      <c r="F438" s="56"/>
      <c r="G438" s="34"/>
      <c r="H438" s="56"/>
    </row>
    <row r="439" spans="6:8" ht="12.75">
      <c r="F439" s="56"/>
      <c r="G439" s="34"/>
      <c r="H439" s="56"/>
    </row>
    <row r="440" spans="6:8" ht="12.75">
      <c r="F440" s="56"/>
      <c r="G440" s="34"/>
      <c r="H440" s="56"/>
    </row>
    <row r="441" spans="6:8" ht="12.75">
      <c r="F441" s="56"/>
      <c r="G441" s="34"/>
      <c r="H441" s="56"/>
    </row>
    <row r="442" spans="6:8" ht="12.75">
      <c r="F442" s="56"/>
      <c r="G442" s="34"/>
      <c r="H442" s="56"/>
    </row>
    <row r="443" spans="6:8" ht="12.75">
      <c r="F443" s="56"/>
      <c r="G443" s="34"/>
      <c r="H443" s="56"/>
    </row>
    <row r="444" spans="6:8" ht="12.75">
      <c r="F444" s="56"/>
      <c r="G444" s="34"/>
      <c r="H444" s="56"/>
    </row>
    <row r="445" spans="6:8" ht="12.75">
      <c r="F445" s="56"/>
      <c r="G445" s="34"/>
      <c r="H445" s="56"/>
    </row>
    <row r="446" spans="6:8" ht="12.75">
      <c r="F446" s="56"/>
      <c r="G446" s="34"/>
      <c r="H446" s="56"/>
    </row>
    <row r="447" spans="6:8" ht="12.75">
      <c r="F447" s="56"/>
      <c r="G447" s="34"/>
      <c r="H447" s="56"/>
    </row>
    <row r="448" spans="6:8" ht="12.75">
      <c r="F448" s="56"/>
      <c r="G448" s="34"/>
      <c r="H448" s="56"/>
    </row>
    <row r="449" spans="6:8" ht="12.75">
      <c r="F449" s="56"/>
      <c r="G449" s="34"/>
      <c r="H449" s="56"/>
    </row>
    <row r="450" spans="6:8" ht="12.75">
      <c r="F450" s="56"/>
      <c r="G450" s="34"/>
      <c r="H450" s="56"/>
    </row>
    <row r="451" spans="6:8" ht="12.75">
      <c r="F451" s="56"/>
      <c r="G451" s="34"/>
      <c r="H451" s="56"/>
    </row>
    <row r="452" spans="6:8" ht="12.75">
      <c r="F452" s="56"/>
      <c r="G452" s="34"/>
      <c r="H452" s="56"/>
    </row>
    <row r="453" spans="6:8" ht="12.75">
      <c r="F453" s="56"/>
      <c r="G453" s="34"/>
      <c r="H453" s="56"/>
    </row>
    <row r="454" spans="6:8" ht="12.75">
      <c r="F454" s="56"/>
      <c r="G454" s="34"/>
      <c r="H454" s="56"/>
    </row>
    <row r="455" spans="6:8" ht="12.75">
      <c r="F455" s="56"/>
      <c r="G455" s="34"/>
      <c r="H455" s="56"/>
    </row>
    <row r="456" spans="6:8" ht="12.75">
      <c r="F456" s="56"/>
      <c r="G456" s="34"/>
      <c r="H456" s="56"/>
    </row>
    <row r="457" spans="6:8" ht="12.75">
      <c r="F457" s="56"/>
      <c r="G457" s="34"/>
      <c r="H457" s="56"/>
    </row>
    <row r="458" spans="6:8" ht="12.75">
      <c r="F458" s="56"/>
      <c r="G458" s="34"/>
      <c r="H458" s="56"/>
    </row>
    <row r="459" spans="6:8" ht="12.75">
      <c r="F459" s="56"/>
      <c r="G459" s="34"/>
      <c r="H459" s="56"/>
    </row>
    <row r="460" spans="6:8" ht="12.75">
      <c r="F460" s="56"/>
      <c r="G460" s="34"/>
      <c r="H460" s="56"/>
    </row>
    <row r="461" spans="6:8" ht="12.75">
      <c r="F461" s="56"/>
      <c r="G461" s="34"/>
      <c r="H461" s="56"/>
    </row>
    <row r="462" spans="6:8" ht="12.75">
      <c r="F462" s="56"/>
      <c r="G462" s="34"/>
      <c r="H462" s="56"/>
    </row>
    <row r="463" spans="6:8" ht="12.75">
      <c r="F463" s="56"/>
      <c r="G463" s="34"/>
      <c r="H463" s="56"/>
    </row>
    <row r="464" spans="6:8" ht="12.75">
      <c r="F464" s="56"/>
      <c r="G464" s="34"/>
      <c r="H464" s="56"/>
    </row>
    <row r="465" spans="6:8" ht="12.75">
      <c r="F465" s="56"/>
      <c r="G465" s="34"/>
      <c r="H465" s="56"/>
    </row>
    <row r="466" spans="6:8" ht="12.75">
      <c r="F466" s="56"/>
      <c r="G466" s="34"/>
      <c r="H466" s="56"/>
    </row>
    <row r="467" spans="6:8" ht="12.75">
      <c r="F467" s="56"/>
      <c r="G467" s="34"/>
      <c r="H467" s="56"/>
    </row>
    <row r="468" spans="6:8" ht="12.75">
      <c r="F468" s="56"/>
      <c r="G468" s="34"/>
      <c r="H468" s="56"/>
    </row>
    <row r="469" spans="6:8" ht="12.75">
      <c r="F469" s="56"/>
      <c r="G469" s="34"/>
      <c r="H469" s="56"/>
    </row>
    <row r="470" spans="6:8" ht="12.75">
      <c r="F470" s="56"/>
      <c r="G470" s="34"/>
      <c r="H470" s="56"/>
    </row>
    <row r="471" spans="6:8" ht="12.75">
      <c r="F471" s="56"/>
      <c r="G471" s="34"/>
      <c r="H471" s="56"/>
    </row>
    <row r="472" spans="6:8" ht="12.75">
      <c r="F472" s="56"/>
      <c r="G472" s="34"/>
      <c r="H472" s="56"/>
    </row>
    <row r="473" spans="6:8" ht="12.75">
      <c r="F473" s="56"/>
      <c r="G473" s="34"/>
      <c r="H473" s="56"/>
    </row>
    <row r="474" spans="6:8" ht="12.75">
      <c r="F474" s="56"/>
      <c r="G474" s="34"/>
      <c r="H474" s="56"/>
    </row>
    <row r="475" spans="6:8" ht="12.75">
      <c r="F475" s="56"/>
      <c r="G475" s="34"/>
      <c r="H475" s="56"/>
    </row>
    <row r="476" spans="6:8" ht="12.75">
      <c r="F476" s="56"/>
      <c r="G476" s="34"/>
      <c r="H476" s="56"/>
    </row>
    <row r="477" spans="6:8" ht="12.75">
      <c r="F477" s="56"/>
      <c r="G477" s="34"/>
      <c r="H477" s="56"/>
    </row>
    <row r="478" spans="6:8" ht="12.75">
      <c r="F478" s="56"/>
      <c r="G478" s="34"/>
      <c r="H478" s="56"/>
    </row>
    <row r="479" spans="6:8" ht="12.75">
      <c r="F479" s="56"/>
      <c r="G479" s="34"/>
      <c r="H479" s="56"/>
    </row>
    <row r="480" spans="6:8" ht="12.75">
      <c r="F480" s="56"/>
      <c r="G480" s="34"/>
      <c r="H480" s="56"/>
    </row>
    <row r="481" spans="6:8" ht="12.75">
      <c r="F481" s="56"/>
      <c r="G481" s="34"/>
      <c r="H481" s="56"/>
    </row>
    <row r="482" spans="6:8" ht="12.75">
      <c r="F482" s="56"/>
      <c r="G482" s="34"/>
      <c r="H482" s="56"/>
    </row>
    <row r="483" spans="6:8" ht="12.75">
      <c r="F483" s="56"/>
      <c r="G483" s="34"/>
      <c r="H483" s="56"/>
    </row>
    <row r="484" spans="6:8" ht="12.75">
      <c r="F484" s="56"/>
      <c r="G484" s="34"/>
      <c r="H484" s="56"/>
    </row>
    <row r="485" spans="6:8" ht="12.75">
      <c r="F485" s="56"/>
      <c r="G485" s="34"/>
      <c r="H485" s="56"/>
    </row>
    <row r="486" spans="6:8" ht="12.75">
      <c r="F486" s="56"/>
      <c r="G486" s="34"/>
      <c r="H486" s="56"/>
    </row>
    <row r="487" spans="6:8" ht="12.75">
      <c r="F487" s="56"/>
      <c r="G487" s="34"/>
      <c r="H487" s="56"/>
    </row>
    <row r="488" spans="6:8" ht="12.75">
      <c r="F488" s="56"/>
      <c r="G488" s="34"/>
      <c r="H488" s="56"/>
    </row>
    <row r="489" spans="6:8" ht="12.75">
      <c r="F489" s="56"/>
      <c r="G489" s="34"/>
      <c r="H489" s="56"/>
    </row>
    <row r="490" spans="6:8" ht="12.75">
      <c r="F490" s="56"/>
      <c r="G490" s="34"/>
      <c r="H490" s="56"/>
    </row>
    <row r="491" spans="6:8" ht="12.75">
      <c r="F491" s="56"/>
      <c r="G491" s="34"/>
      <c r="H491" s="56"/>
    </row>
    <row r="492" spans="6:8" ht="12.75">
      <c r="F492" s="56"/>
      <c r="G492" s="34"/>
      <c r="H492" s="56"/>
    </row>
    <row r="493" spans="6:8" ht="12.75">
      <c r="F493" s="56"/>
      <c r="G493" s="34"/>
      <c r="H493" s="56"/>
    </row>
    <row r="494" spans="6:8" ht="12.75">
      <c r="F494" s="56"/>
      <c r="G494" s="34"/>
      <c r="H494" s="56"/>
    </row>
    <row r="495" spans="6:8" ht="12.75">
      <c r="F495" s="56"/>
      <c r="G495" s="34"/>
      <c r="H495" s="56"/>
    </row>
    <row r="496" spans="6:8" ht="12.75">
      <c r="F496" s="56"/>
      <c r="G496" s="34"/>
      <c r="H496" s="56"/>
    </row>
    <row r="497" spans="6:8" ht="12.75">
      <c r="F497" s="56"/>
      <c r="G497" s="34"/>
      <c r="H497" s="56"/>
    </row>
    <row r="498" spans="6:8" ht="12.75">
      <c r="F498" s="56"/>
      <c r="G498" s="34"/>
      <c r="H498" s="56"/>
    </row>
    <row r="499" spans="6:8" ht="12.75">
      <c r="F499" s="56"/>
      <c r="G499" s="34"/>
      <c r="H499" s="56"/>
    </row>
    <row r="500" spans="6:8" ht="12.75">
      <c r="F500" s="56"/>
      <c r="G500" s="34"/>
      <c r="H500" s="56"/>
    </row>
    <row r="501" spans="6:8" ht="12.75">
      <c r="F501" s="56"/>
      <c r="G501" s="34"/>
      <c r="H501" s="56"/>
    </row>
    <row r="502" spans="6:8" ht="12.75">
      <c r="F502" s="56"/>
      <c r="G502" s="34"/>
      <c r="H502" s="56"/>
    </row>
    <row r="503" spans="6:8" ht="12.75">
      <c r="F503" s="56"/>
      <c r="G503" s="34"/>
      <c r="H503" s="56"/>
    </row>
    <row r="504" spans="6:8" ht="12.75">
      <c r="F504" s="56"/>
      <c r="G504" s="34"/>
      <c r="H504" s="56"/>
    </row>
    <row r="505" spans="6:8" ht="12.75">
      <c r="F505" s="56"/>
      <c r="G505" s="34"/>
      <c r="H505" s="56"/>
    </row>
    <row r="506" spans="6:8" ht="12.75">
      <c r="F506" s="56"/>
      <c r="G506" s="34"/>
      <c r="H506" s="56"/>
    </row>
    <row r="507" spans="6:8" ht="12.75">
      <c r="F507" s="56"/>
      <c r="G507" s="34"/>
      <c r="H507" s="56"/>
    </row>
    <row r="508" spans="6:8" ht="12.75">
      <c r="F508" s="56"/>
      <c r="G508" s="34"/>
      <c r="H508" s="56"/>
    </row>
    <row r="509" spans="6:8" ht="12.75">
      <c r="F509" s="56"/>
      <c r="G509" s="34"/>
      <c r="H509" s="56"/>
    </row>
    <row r="510" spans="6:8" ht="12.75">
      <c r="F510" s="56"/>
      <c r="G510" s="34"/>
      <c r="H510" s="56"/>
    </row>
    <row r="511" spans="6:8" ht="12.75">
      <c r="F511" s="56"/>
      <c r="G511" s="34"/>
      <c r="H511" s="56"/>
    </row>
    <row r="512" spans="6:8" ht="12.75">
      <c r="F512" s="56"/>
      <c r="G512" s="34"/>
      <c r="H512" s="56"/>
    </row>
    <row r="513" spans="6:8" ht="12.75">
      <c r="F513" s="56"/>
      <c r="G513" s="34"/>
      <c r="H513" s="56"/>
    </row>
    <row r="514" spans="6:8" ht="12.75">
      <c r="F514" s="56"/>
      <c r="G514" s="34"/>
      <c r="H514" s="56"/>
    </row>
    <row r="515" spans="6:8" ht="12.75">
      <c r="F515" s="56"/>
      <c r="G515" s="34"/>
      <c r="H515" s="56"/>
    </row>
    <row r="516" spans="6:8" ht="12.75">
      <c r="F516" s="56"/>
      <c r="G516" s="34"/>
      <c r="H516" s="56"/>
    </row>
    <row r="517" spans="6:8" ht="12.75">
      <c r="F517" s="56"/>
      <c r="G517" s="34"/>
      <c r="H517" s="56"/>
    </row>
    <row r="518" spans="6:8" ht="12.75">
      <c r="F518" s="56"/>
      <c r="G518" s="34"/>
      <c r="H518" s="56"/>
    </row>
    <row r="519" spans="6:8" ht="12.75">
      <c r="F519" s="56"/>
      <c r="G519" s="34"/>
      <c r="H519" s="56"/>
    </row>
    <row r="520" spans="6:8" ht="12.75">
      <c r="F520" s="56"/>
      <c r="G520" s="34"/>
      <c r="H520" s="56"/>
    </row>
    <row r="521" spans="6:8" ht="12.75">
      <c r="F521" s="56"/>
      <c r="G521" s="34"/>
      <c r="H521" s="56"/>
    </row>
    <row r="522" spans="6:8" ht="12.75">
      <c r="F522" s="56"/>
      <c r="G522" s="34"/>
      <c r="H522" s="56"/>
    </row>
    <row r="523" spans="6:8" ht="12.75">
      <c r="F523" s="56"/>
      <c r="G523" s="34"/>
      <c r="H523" s="56"/>
    </row>
    <row r="524" spans="6:8" ht="12.75">
      <c r="F524" s="56"/>
      <c r="G524" s="34"/>
      <c r="H524" s="56"/>
    </row>
    <row r="525" spans="6:8" ht="12.75">
      <c r="F525" s="56"/>
      <c r="G525" s="34"/>
      <c r="H525" s="56"/>
    </row>
    <row r="526" spans="6:8" ht="12.75">
      <c r="F526" s="56"/>
      <c r="G526" s="34"/>
      <c r="H526" s="56"/>
    </row>
    <row r="527" spans="6:8" ht="12.75">
      <c r="F527" s="56"/>
      <c r="G527" s="34"/>
      <c r="H527" s="56"/>
    </row>
    <row r="528" spans="6:8" ht="12.75">
      <c r="F528" s="56"/>
      <c r="G528" s="34"/>
      <c r="H528" s="56"/>
    </row>
    <row r="529" spans="6:8" ht="12.75">
      <c r="F529" s="56"/>
      <c r="G529" s="34"/>
      <c r="H529" s="56"/>
    </row>
    <row r="530" spans="6:8" ht="12.75">
      <c r="F530" s="56"/>
      <c r="G530" s="34"/>
      <c r="H530" s="56"/>
    </row>
    <row r="531" spans="6:8" ht="12.75">
      <c r="F531" s="56"/>
      <c r="G531" s="34"/>
      <c r="H531" s="56"/>
    </row>
    <row r="532" spans="6:8" ht="12.75">
      <c r="F532" s="56"/>
      <c r="G532" s="34"/>
      <c r="H532" s="56"/>
    </row>
    <row r="533" spans="6:8" ht="12.75">
      <c r="F533" s="56"/>
      <c r="G533" s="34"/>
      <c r="H533" s="56"/>
    </row>
    <row r="534" spans="6:8" ht="12.75">
      <c r="F534" s="56"/>
      <c r="G534" s="34"/>
      <c r="H534" s="56"/>
    </row>
    <row r="535" spans="6:8" ht="12.75">
      <c r="F535" s="56"/>
      <c r="G535" s="34"/>
      <c r="H535" s="56"/>
    </row>
    <row r="536" spans="6:8" ht="12.75">
      <c r="F536" s="56"/>
      <c r="G536" s="34"/>
      <c r="H536" s="56"/>
    </row>
    <row r="537" spans="6:8" ht="12.75">
      <c r="F537" s="56"/>
      <c r="G537" s="34"/>
      <c r="H537" s="56"/>
    </row>
    <row r="538" spans="6:8" ht="12.75">
      <c r="F538" s="56"/>
      <c r="G538" s="34"/>
      <c r="H538" s="56"/>
    </row>
    <row r="539" spans="6:8" ht="12.75">
      <c r="F539" s="56"/>
      <c r="G539" s="34"/>
      <c r="H539" s="56"/>
    </row>
    <row r="540" spans="6:8" ht="12.75">
      <c r="F540" s="56"/>
      <c r="G540" s="34"/>
      <c r="H540" s="56"/>
    </row>
    <row r="541" spans="6:8" ht="12.75">
      <c r="F541" s="56"/>
      <c r="G541" s="34"/>
      <c r="H541" s="56"/>
    </row>
    <row r="542" spans="6:8" ht="12.75">
      <c r="F542" s="56"/>
      <c r="G542" s="34"/>
      <c r="H542" s="56"/>
    </row>
    <row r="543" spans="6:8" ht="12.75">
      <c r="F543" s="56"/>
      <c r="G543" s="34"/>
      <c r="H543" s="56"/>
    </row>
    <row r="544" spans="6:8" ht="12.75">
      <c r="F544" s="56"/>
      <c r="G544" s="34"/>
      <c r="H544" s="56"/>
    </row>
    <row r="545" spans="6:8" ht="12.75">
      <c r="F545" s="56"/>
      <c r="G545" s="34"/>
      <c r="H545" s="56"/>
    </row>
    <row r="546" spans="6:8" ht="12.75">
      <c r="F546" s="56"/>
      <c r="G546" s="34"/>
      <c r="H546" s="56"/>
    </row>
    <row r="547" spans="6:8" ht="12.75">
      <c r="F547" s="56"/>
      <c r="G547" s="34"/>
      <c r="H547" s="56"/>
    </row>
    <row r="548" spans="6:8" ht="12.75">
      <c r="F548" s="56"/>
      <c r="G548" s="34"/>
      <c r="H548" s="56"/>
    </row>
    <row r="549" spans="6:8" ht="12.75">
      <c r="F549" s="56"/>
      <c r="G549" s="34"/>
      <c r="H549" s="56"/>
    </row>
    <row r="550" spans="6:8" ht="12.75">
      <c r="F550" s="56"/>
      <c r="G550" s="34"/>
      <c r="H550" s="56"/>
    </row>
    <row r="551" spans="6:8" ht="12.75">
      <c r="F551" s="56"/>
      <c r="G551" s="34"/>
      <c r="H551" s="56"/>
    </row>
    <row r="552" spans="6:8" ht="12.75">
      <c r="F552" s="56"/>
      <c r="G552" s="34"/>
      <c r="H552" s="56"/>
    </row>
    <row r="553" spans="6:8" ht="12.75">
      <c r="F553" s="56"/>
      <c r="G553" s="34"/>
      <c r="H553" s="56"/>
    </row>
    <row r="554" spans="6:8" ht="12.75">
      <c r="F554" s="56"/>
      <c r="G554" s="34"/>
      <c r="H554" s="56"/>
    </row>
    <row r="555" spans="6:8" ht="12.75">
      <c r="F555" s="56"/>
      <c r="G555" s="34"/>
      <c r="H555" s="56"/>
    </row>
    <row r="556" spans="6:8" ht="12.75">
      <c r="F556" s="56"/>
      <c r="G556" s="34"/>
      <c r="H556" s="56"/>
    </row>
    <row r="557" spans="6:8" ht="12.75">
      <c r="F557" s="56"/>
      <c r="G557" s="34"/>
      <c r="H557" s="56"/>
    </row>
    <row r="558" spans="6:8" ht="12.75">
      <c r="F558" s="56"/>
      <c r="G558" s="34"/>
      <c r="H558" s="56"/>
    </row>
    <row r="559" spans="6:8" ht="12.75">
      <c r="F559" s="56"/>
      <c r="G559" s="34"/>
      <c r="H559" s="56"/>
    </row>
    <row r="560" spans="6:8" ht="12.75">
      <c r="F560" s="56"/>
      <c r="G560" s="34"/>
      <c r="H560" s="56"/>
    </row>
    <row r="561" spans="6:8" ht="12.75">
      <c r="F561" s="56"/>
      <c r="G561" s="34"/>
      <c r="H561" s="56"/>
    </row>
    <row r="562" spans="6:8" ht="12.75">
      <c r="F562" s="56"/>
      <c r="G562" s="34"/>
      <c r="H562" s="56"/>
    </row>
    <row r="563" spans="6:8" ht="12.75">
      <c r="F563" s="56"/>
      <c r="G563" s="34"/>
      <c r="H563" s="56"/>
    </row>
    <row r="564" spans="6:8" ht="12.75">
      <c r="F564" s="56"/>
      <c r="G564" s="34"/>
      <c r="H564" s="56"/>
    </row>
    <row r="565" spans="6:8" ht="12.75">
      <c r="F565" s="56"/>
      <c r="G565" s="34"/>
      <c r="H565" s="56"/>
    </row>
    <row r="566" spans="6:8" ht="12.75">
      <c r="F566" s="56"/>
      <c r="G566" s="34"/>
      <c r="H566" s="56"/>
    </row>
    <row r="567" spans="6:8" ht="12.75">
      <c r="F567" s="56"/>
      <c r="G567" s="34"/>
      <c r="H567" s="56"/>
    </row>
    <row r="568" spans="6:8" ht="12.75">
      <c r="F568" s="56"/>
      <c r="G568" s="34"/>
      <c r="H568" s="56"/>
    </row>
    <row r="569" spans="6:8" ht="12.75">
      <c r="F569" s="56"/>
      <c r="G569" s="34"/>
      <c r="H569" s="56"/>
    </row>
    <row r="570" spans="6:8" ht="12.75">
      <c r="F570" s="56"/>
      <c r="G570" s="34"/>
      <c r="H570" s="56"/>
    </row>
    <row r="571" spans="6:8" ht="12.75">
      <c r="F571" s="56"/>
      <c r="G571" s="34"/>
      <c r="H571" s="56"/>
    </row>
    <row r="572" spans="6:8" ht="12.75">
      <c r="F572" s="56"/>
      <c r="G572" s="34"/>
      <c r="H572" s="56"/>
    </row>
    <row r="573" spans="6:8" ht="12.75">
      <c r="F573" s="56"/>
      <c r="G573" s="34"/>
      <c r="H573" s="56"/>
    </row>
    <row r="574" spans="6:8" ht="12.75">
      <c r="F574" s="56"/>
      <c r="G574" s="34"/>
      <c r="H574" s="56"/>
    </row>
    <row r="575" spans="6:8" ht="12.75">
      <c r="F575" s="56"/>
      <c r="G575" s="34"/>
      <c r="H575" s="56"/>
    </row>
    <row r="576" spans="6:8" ht="12.75">
      <c r="F576" s="56"/>
      <c r="G576" s="34"/>
      <c r="H576" s="56"/>
    </row>
    <row r="577" spans="6:8" ht="12.75">
      <c r="F577" s="56"/>
      <c r="G577" s="34"/>
      <c r="H577" s="56"/>
    </row>
    <row r="578" spans="6:8" ht="12.75">
      <c r="F578" s="56"/>
      <c r="G578" s="34"/>
      <c r="H578" s="56"/>
    </row>
    <row r="579" spans="6:8" ht="12.75">
      <c r="F579" s="56"/>
      <c r="G579" s="34"/>
      <c r="H579" s="56"/>
    </row>
    <row r="580" spans="6:8" ht="12.75">
      <c r="F580" s="56"/>
      <c r="G580" s="34"/>
      <c r="H580" s="56"/>
    </row>
    <row r="581" spans="6:8" ht="12.75">
      <c r="F581" s="56"/>
      <c r="G581" s="34"/>
      <c r="H581" s="56"/>
    </row>
    <row r="582" spans="6:8" ht="12.75">
      <c r="F582" s="56"/>
      <c r="G582" s="34"/>
      <c r="H582" s="56"/>
    </row>
    <row r="583" spans="6:8" ht="12.75">
      <c r="F583" s="56"/>
      <c r="G583" s="34"/>
      <c r="H583" s="56"/>
    </row>
    <row r="584" spans="6:8" ht="12.75">
      <c r="F584" s="56"/>
      <c r="G584" s="34"/>
      <c r="H584" s="56"/>
    </row>
    <row r="585" spans="6:8" ht="12.75">
      <c r="F585" s="56"/>
      <c r="G585" s="34"/>
      <c r="H585" s="56"/>
    </row>
    <row r="586" spans="6:8" ht="12.75">
      <c r="F586" s="56"/>
      <c r="G586" s="34"/>
      <c r="H586" s="56"/>
    </row>
    <row r="587" spans="6:8" ht="12.75">
      <c r="F587" s="56"/>
      <c r="G587" s="34"/>
      <c r="H587" s="56"/>
    </row>
    <row r="588" spans="6:8" ht="12.75">
      <c r="F588" s="56"/>
      <c r="G588" s="34"/>
      <c r="H588" s="56"/>
    </row>
    <row r="589" spans="6:8" ht="12.75">
      <c r="F589" s="56"/>
      <c r="G589" s="34"/>
      <c r="H589" s="56"/>
    </row>
    <row r="590" spans="6:8" ht="12.75">
      <c r="F590" s="56"/>
      <c r="G590" s="34"/>
      <c r="H590" s="56"/>
    </row>
    <row r="591" spans="6:8" ht="12.75">
      <c r="F591" s="56"/>
      <c r="G591" s="34"/>
      <c r="H591" s="56"/>
    </row>
    <row r="592" spans="6:8" ht="12.75">
      <c r="F592" s="56"/>
      <c r="G592" s="34"/>
      <c r="H592" s="56"/>
    </row>
    <row r="593" spans="6:8" ht="12.75">
      <c r="F593" s="56"/>
      <c r="G593" s="34"/>
      <c r="H593" s="56"/>
    </row>
    <row r="594" spans="6:8" ht="12.75">
      <c r="F594" s="56"/>
      <c r="G594" s="34"/>
      <c r="H594" s="56"/>
    </row>
    <row r="595" spans="6:8" ht="12.75">
      <c r="F595" s="56"/>
      <c r="G595" s="34"/>
      <c r="H595" s="56"/>
    </row>
    <row r="596" spans="6:8" ht="12.75">
      <c r="F596" s="56"/>
      <c r="G596" s="34"/>
      <c r="H596" s="56"/>
    </row>
    <row r="597" spans="6:8" ht="12.75">
      <c r="F597" s="56"/>
      <c r="G597" s="34"/>
      <c r="H597" s="56"/>
    </row>
    <row r="598" spans="6:8" ht="12.75">
      <c r="F598" s="56"/>
      <c r="G598" s="34"/>
      <c r="H598" s="56"/>
    </row>
    <row r="599" spans="6:8" ht="12.75">
      <c r="F599" s="56"/>
      <c r="G599" s="34"/>
      <c r="H599" s="56"/>
    </row>
    <row r="600" spans="6:8" ht="12.75">
      <c r="F600" s="56"/>
      <c r="G600" s="34"/>
      <c r="H600" s="56"/>
    </row>
    <row r="601" spans="6:8" ht="12.75">
      <c r="F601" s="56"/>
      <c r="G601" s="34"/>
      <c r="H601" s="56"/>
    </row>
    <row r="602" spans="6:8" ht="12.75">
      <c r="F602" s="56"/>
      <c r="G602" s="34"/>
      <c r="H602" s="56"/>
    </row>
    <row r="603" spans="6:8" ht="12.75">
      <c r="F603" s="56"/>
      <c r="G603" s="34"/>
      <c r="H603" s="56"/>
    </row>
    <row r="604" spans="6:8" ht="12.75">
      <c r="F604" s="56"/>
      <c r="G604" s="34"/>
      <c r="H604" s="56"/>
    </row>
    <row r="605" spans="6:8" ht="12.75">
      <c r="F605" s="56"/>
      <c r="G605" s="34"/>
      <c r="H605" s="56"/>
    </row>
    <row r="606" spans="6:8" ht="12.75">
      <c r="F606" s="56"/>
      <c r="G606" s="34"/>
      <c r="H606" s="56"/>
    </row>
    <row r="607" spans="6:8" ht="12.75">
      <c r="F607" s="56"/>
      <c r="G607" s="34"/>
      <c r="H607" s="56"/>
    </row>
    <row r="608" spans="6:8" ht="12.75">
      <c r="F608" s="56"/>
      <c r="G608" s="34"/>
      <c r="H608" s="56"/>
    </row>
    <row r="609" spans="6:8" ht="12.75">
      <c r="F609" s="56"/>
      <c r="G609" s="34"/>
      <c r="H609" s="56"/>
    </row>
    <row r="610" spans="6:8" ht="12.75">
      <c r="F610" s="56"/>
      <c r="G610" s="34"/>
      <c r="H610" s="56"/>
    </row>
    <row r="611" spans="6:8" ht="12.75">
      <c r="F611" s="56"/>
      <c r="G611" s="34"/>
      <c r="H611" s="56"/>
    </row>
    <row r="612" spans="6:8" ht="12.75">
      <c r="F612" s="56"/>
      <c r="G612" s="34"/>
      <c r="H612" s="56"/>
    </row>
    <row r="613" spans="6:8" ht="12.75">
      <c r="F613" s="56"/>
      <c r="G613" s="34"/>
      <c r="H613" s="56"/>
    </row>
    <row r="614" spans="6:8" ht="12.75">
      <c r="F614" s="56"/>
      <c r="G614" s="34"/>
      <c r="H614" s="56"/>
    </row>
    <row r="615" spans="6:8" ht="12.75">
      <c r="F615" s="56"/>
      <c r="G615" s="34"/>
      <c r="H615" s="56"/>
    </row>
    <row r="616" spans="6:8" ht="12.75">
      <c r="F616" s="56"/>
      <c r="G616" s="34"/>
      <c r="H616" s="56"/>
    </row>
    <row r="617" spans="6:8" ht="12.75">
      <c r="F617" s="56"/>
      <c r="G617" s="34"/>
      <c r="H617" s="56"/>
    </row>
    <row r="618" spans="6:8" ht="12.75">
      <c r="F618" s="56"/>
      <c r="G618" s="34"/>
      <c r="H618" s="56"/>
    </row>
    <row r="619" spans="6:8" ht="12.75">
      <c r="F619" s="56"/>
      <c r="G619" s="34"/>
      <c r="H619" s="56"/>
    </row>
    <row r="620" spans="6:8" ht="12.75">
      <c r="F620" s="56"/>
      <c r="G620" s="34"/>
      <c r="H620" s="56"/>
    </row>
    <row r="621" spans="6:8" ht="12.75">
      <c r="F621" s="56"/>
      <c r="G621" s="34"/>
      <c r="H621" s="56"/>
    </row>
    <row r="622" spans="6:8" ht="12.75">
      <c r="F622" s="56"/>
      <c r="G622" s="34"/>
      <c r="H622" s="56"/>
    </row>
    <row r="623" spans="6:8" ht="12.75">
      <c r="F623" s="56"/>
      <c r="G623" s="34"/>
      <c r="H623" s="56"/>
    </row>
    <row r="624" spans="6:8" ht="12.75">
      <c r="F624" s="56"/>
      <c r="G624" s="34"/>
      <c r="H624" s="56"/>
    </row>
    <row r="625" spans="6:8" ht="12.75">
      <c r="F625" s="56"/>
      <c r="G625" s="34"/>
      <c r="H625" s="56"/>
    </row>
    <row r="626" spans="6:8" ht="12.75">
      <c r="F626" s="56"/>
      <c r="G626" s="34"/>
      <c r="H626" s="56"/>
    </row>
    <row r="627" spans="6:8" ht="12.75">
      <c r="F627" s="56"/>
      <c r="G627" s="34"/>
      <c r="H627" s="56"/>
    </row>
    <row r="628" spans="6:8" ht="12.75">
      <c r="F628" s="56"/>
      <c r="G628" s="34"/>
      <c r="H628" s="56"/>
    </row>
    <row r="629" spans="6:8" ht="12.75">
      <c r="F629" s="56"/>
      <c r="G629" s="34"/>
      <c r="H629" s="56"/>
    </row>
    <row r="630" spans="6:8" ht="12.75">
      <c r="F630" s="56"/>
      <c r="G630" s="34"/>
      <c r="H630" s="56"/>
    </row>
    <row r="631" spans="6:8" ht="12.75">
      <c r="F631" s="56"/>
      <c r="G631" s="34"/>
      <c r="H631" s="56"/>
    </row>
    <row r="632" spans="6:8" ht="12.75">
      <c r="F632" s="56"/>
      <c r="G632" s="34"/>
      <c r="H632" s="56"/>
    </row>
    <row r="633" spans="6:8" ht="12.75">
      <c r="F633" s="56"/>
      <c r="G633" s="34"/>
      <c r="H633" s="56"/>
    </row>
    <row r="634" spans="6:8" ht="12.75">
      <c r="F634" s="56"/>
      <c r="G634" s="34"/>
      <c r="H634" s="56"/>
    </row>
    <row r="635" spans="6:8" ht="12.75">
      <c r="F635" s="56"/>
      <c r="G635" s="34"/>
      <c r="H635" s="56"/>
    </row>
    <row r="636" spans="6:8" ht="12.75">
      <c r="F636" s="56"/>
      <c r="G636" s="34"/>
      <c r="H636" s="56"/>
    </row>
    <row r="637" spans="6:8" ht="12.75">
      <c r="F637" s="56"/>
      <c r="G637" s="34"/>
      <c r="H637" s="56"/>
    </row>
    <row r="638" spans="6:8" ht="12.75">
      <c r="F638" s="56"/>
      <c r="G638" s="34"/>
      <c r="H638" s="56"/>
    </row>
    <row r="639" spans="6:8" ht="12.75">
      <c r="F639" s="56"/>
      <c r="G639" s="34"/>
      <c r="H639" s="56"/>
    </row>
    <row r="640" spans="6:8" ht="12.75">
      <c r="F640" s="56"/>
      <c r="G640" s="34"/>
      <c r="H640" s="56"/>
    </row>
    <row r="641" spans="6:8" ht="12.75">
      <c r="F641" s="56"/>
      <c r="G641" s="34"/>
      <c r="H641" s="56"/>
    </row>
    <row r="642" spans="6:8" ht="12.75">
      <c r="F642" s="56"/>
      <c r="G642" s="34"/>
      <c r="H642" s="56"/>
    </row>
    <row r="643" spans="6:8" ht="12.75">
      <c r="F643" s="56"/>
      <c r="G643" s="34"/>
      <c r="H643" s="56"/>
    </row>
    <row r="644" spans="6:8" ht="12.75">
      <c r="F644" s="56"/>
      <c r="G644" s="34"/>
      <c r="H644" s="56"/>
    </row>
    <row r="645" spans="6:8" ht="12.75">
      <c r="F645" s="56"/>
      <c r="G645" s="34"/>
      <c r="H645" s="56"/>
    </row>
    <row r="646" spans="6:8" ht="12.75">
      <c r="F646" s="56"/>
      <c r="G646" s="34"/>
      <c r="H646" s="56"/>
    </row>
    <row r="647" spans="6:8" ht="12.75">
      <c r="F647" s="56"/>
      <c r="G647" s="34"/>
      <c r="H647" s="56"/>
    </row>
    <row r="648" spans="6:8" ht="12.75">
      <c r="F648" s="56"/>
      <c r="G648" s="34"/>
      <c r="H648" s="56"/>
    </row>
    <row r="649" spans="6:8" ht="12.75">
      <c r="F649" s="56"/>
      <c r="G649" s="34"/>
      <c r="H649" s="56"/>
    </row>
    <row r="650" spans="6:8" ht="12.75">
      <c r="F650" s="56"/>
      <c r="G650" s="34"/>
      <c r="H650" s="56"/>
    </row>
    <row r="651" spans="6:8" ht="12.75">
      <c r="F651" s="56"/>
      <c r="G651" s="34"/>
      <c r="H651" s="56"/>
    </row>
    <row r="652" spans="6:8" ht="12.75">
      <c r="F652" s="56"/>
      <c r="G652" s="34"/>
      <c r="H652" s="56"/>
    </row>
    <row r="653" spans="6:8" ht="12.75">
      <c r="F653" s="56"/>
      <c r="G653" s="34"/>
      <c r="H653" s="56"/>
    </row>
    <row r="654" spans="6:8" ht="12.75">
      <c r="F654" s="56"/>
      <c r="G654" s="34"/>
      <c r="H654" s="56"/>
    </row>
    <row r="655" spans="6:8" ht="12.75">
      <c r="F655" s="56"/>
      <c r="G655" s="34"/>
      <c r="H655" s="56"/>
    </row>
    <row r="656" spans="6:8" ht="12.75">
      <c r="F656" s="56"/>
      <c r="G656" s="34"/>
      <c r="H656" s="56"/>
    </row>
    <row r="657" spans="6:8" ht="12.75">
      <c r="F657" s="56"/>
      <c r="G657" s="34"/>
      <c r="H657" s="56"/>
    </row>
    <row r="658" spans="6:8" ht="12.75">
      <c r="F658" s="56"/>
      <c r="G658" s="34"/>
      <c r="H658" s="56"/>
    </row>
    <row r="659" spans="6:8" ht="12.75">
      <c r="F659" s="56"/>
      <c r="G659" s="34"/>
      <c r="H659" s="56"/>
    </row>
    <row r="660" spans="6:8" ht="12.75">
      <c r="F660" s="56"/>
      <c r="G660" s="34"/>
      <c r="H660" s="56"/>
    </row>
    <row r="661" spans="6:8" ht="12.75">
      <c r="F661" s="56"/>
      <c r="G661" s="34"/>
      <c r="H661" s="56"/>
    </row>
    <row r="662" spans="6:8" ht="12.75">
      <c r="F662" s="56"/>
      <c r="G662" s="34"/>
      <c r="H662" s="56"/>
    </row>
    <row r="663" spans="6:8" ht="12.75">
      <c r="F663" s="56"/>
      <c r="G663" s="34"/>
      <c r="H663" s="56"/>
    </row>
    <row r="664" spans="6:8" ht="12.75">
      <c r="F664" s="56"/>
      <c r="G664" s="34"/>
      <c r="H664" s="56"/>
    </row>
    <row r="665" spans="6:8" ht="12.75">
      <c r="F665" s="56"/>
      <c r="G665" s="34"/>
      <c r="H665" s="56"/>
    </row>
    <row r="666" spans="6:8" ht="12.75">
      <c r="F666" s="56"/>
      <c r="G666" s="34"/>
      <c r="H666" s="56"/>
    </row>
    <row r="667" spans="6:8" ht="12.75">
      <c r="F667" s="56"/>
      <c r="G667" s="34"/>
      <c r="H667" s="56"/>
    </row>
    <row r="668" spans="6:8" ht="12.75">
      <c r="F668" s="56"/>
      <c r="G668" s="34"/>
      <c r="H668" s="56"/>
    </row>
    <row r="669" spans="6:8" ht="12.75">
      <c r="F669" s="56"/>
      <c r="G669" s="34"/>
      <c r="H669" s="56"/>
    </row>
    <row r="670" spans="6:8" ht="12.75">
      <c r="F670" s="56"/>
      <c r="G670" s="34"/>
      <c r="H670" s="56"/>
    </row>
    <row r="671" spans="6:8" ht="12.75">
      <c r="F671" s="56"/>
      <c r="G671" s="34"/>
      <c r="H671" s="56"/>
    </row>
    <row r="672" spans="6:8" ht="12.75">
      <c r="F672" s="56"/>
      <c r="G672" s="34"/>
      <c r="H672" s="56"/>
    </row>
    <row r="673" spans="6:8" ht="12.75">
      <c r="F673" s="56"/>
      <c r="G673" s="34"/>
      <c r="H673" s="56"/>
    </row>
    <row r="674" spans="6:8" ht="12.75">
      <c r="F674" s="56"/>
      <c r="G674" s="34"/>
      <c r="H674" s="56"/>
    </row>
    <row r="675" spans="6:8" ht="12.75">
      <c r="F675" s="56"/>
      <c r="G675" s="34"/>
      <c r="H675" s="56"/>
    </row>
    <row r="676" spans="6:8" ht="12.75">
      <c r="F676" s="56"/>
      <c r="G676" s="34"/>
      <c r="H676" s="56"/>
    </row>
    <row r="677" spans="6:8" ht="12.75">
      <c r="F677" s="56"/>
      <c r="G677" s="34"/>
      <c r="H677" s="56"/>
    </row>
    <row r="678" spans="6:8" ht="12.75">
      <c r="F678" s="56"/>
      <c r="G678" s="34"/>
      <c r="H678" s="56"/>
    </row>
    <row r="679" spans="6:8" ht="12.75">
      <c r="F679" s="56"/>
      <c r="G679" s="34"/>
      <c r="H679" s="56"/>
    </row>
    <row r="680" spans="6:8" ht="12.75">
      <c r="F680" s="56"/>
      <c r="G680" s="34"/>
      <c r="H680" s="56"/>
    </row>
    <row r="681" spans="6:8" ht="12.75">
      <c r="F681" s="56"/>
      <c r="G681" s="34"/>
      <c r="H681" s="56"/>
    </row>
    <row r="682" spans="6:8" ht="12.75">
      <c r="F682" s="56"/>
      <c r="G682" s="34"/>
      <c r="H682" s="56"/>
    </row>
    <row r="683" spans="6:8" ht="12.75">
      <c r="F683" s="56"/>
      <c r="G683" s="34"/>
      <c r="H683" s="56"/>
    </row>
    <row r="684" spans="6:8" ht="12.75">
      <c r="F684" s="56"/>
      <c r="G684" s="34"/>
      <c r="H684" s="56"/>
    </row>
    <row r="685" spans="6:8" ht="12.75">
      <c r="F685" s="56"/>
      <c r="G685" s="34"/>
      <c r="H685" s="56"/>
    </row>
    <row r="686" spans="6:8" ht="12.75">
      <c r="F686" s="56"/>
      <c r="G686" s="34"/>
      <c r="H686" s="56"/>
    </row>
    <row r="687" spans="6:8" ht="12.75">
      <c r="F687" s="56"/>
      <c r="G687" s="34"/>
      <c r="H687" s="56"/>
    </row>
    <row r="688" spans="6:8" ht="12.75">
      <c r="F688" s="56"/>
      <c r="G688" s="34"/>
      <c r="H688" s="56"/>
    </row>
    <row r="689" spans="6:8" ht="12.75">
      <c r="F689" s="56"/>
      <c r="G689" s="34"/>
      <c r="H689" s="56"/>
    </row>
    <row r="690" spans="6:8" ht="12.75">
      <c r="F690" s="56"/>
      <c r="G690" s="34"/>
      <c r="H690" s="56"/>
    </row>
    <row r="691" spans="6:8" ht="12.75">
      <c r="F691" s="56"/>
      <c r="G691" s="34"/>
      <c r="H691" s="56"/>
    </row>
    <row r="692" spans="6:8" ht="12.75">
      <c r="F692" s="56"/>
      <c r="G692" s="34"/>
      <c r="H692" s="56"/>
    </row>
    <row r="693" spans="6:8" ht="12.75">
      <c r="F693" s="56"/>
      <c r="G693" s="34"/>
      <c r="H693" s="56"/>
    </row>
    <row r="694" spans="6:8" ht="12.75">
      <c r="F694" s="56"/>
      <c r="G694" s="34"/>
      <c r="H694" s="56"/>
    </row>
    <row r="695" spans="6:8" ht="12.75">
      <c r="F695" s="56"/>
      <c r="G695" s="34"/>
      <c r="H695" s="56"/>
    </row>
    <row r="696" spans="6:8" ht="12.75">
      <c r="F696" s="56"/>
      <c r="G696" s="34"/>
      <c r="H696" s="56"/>
    </row>
    <row r="697" spans="6:8" ht="12.75">
      <c r="F697" s="56"/>
      <c r="G697" s="34"/>
      <c r="H697" s="56"/>
    </row>
    <row r="698" spans="6:8" ht="12.75">
      <c r="F698" s="56"/>
      <c r="G698" s="34"/>
      <c r="H698" s="56"/>
    </row>
    <row r="699" spans="6:8" ht="12.75">
      <c r="F699" s="56"/>
      <c r="G699" s="34"/>
      <c r="H699" s="56"/>
    </row>
    <row r="700" spans="6:8" ht="12.75">
      <c r="F700" s="56"/>
      <c r="G700" s="34"/>
      <c r="H700" s="56"/>
    </row>
    <row r="701" spans="6:8" ht="12.75">
      <c r="F701" s="56"/>
      <c r="G701" s="34"/>
      <c r="H701" s="56"/>
    </row>
    <row r="702" spans="6:8" ht="12.75">
      <c r="F702" s="56"/>
      <c r="G702" s="34"/>
      <c r="H702" s="56"/>
    </row>
    <row r="703" spans="6:8" ht="12.75">
      <c r="F703" s="56"/>
      <c r="G703" s="34"/>
      <c r="H703" s="56"/>
    </row>
    <row r="704" spans="6:8" ht="12.75">
      <c r="F704" s="56"/>
      <c r="G704" s="34"/>
      <c r="H704" s="56"/>
    </row>
    <row r="705" spans="6:8" ht="12.75">
      <c r="F705" s="56"/>
      <c r="G705" s="34"/>
      <c r="H705" s="56"/>
    </row>
    <row r="706" spans="6:8" ht="12.75">
      <c r="F706" s="56"/>
      <c r="G706" s="34"/>
      <c r="H706" s="56"/>
    </row>
    <row r="707" spans="6:8" ht="12.75">
      <c r="F707" s="56"/>
      <c r="G707" s="34"/>
      <c r="H707" s="56"/>
    </row>
    <row r="708" spans="6:8" ht="12.75">
      <c r="F708" s="56"/>
      <c r="G708" s="34"/>
      <c r="H708" s="56"/>
    </row>
    <row r="709" spans="6:8" ht="12.75">
      <c r="F709" s="56"/>
      <c r="G709" s="34"/>
      <c r="H709" s="56"/>
    </row>
    <row r="710" spans="6:8" ht="12.75">
      <c r="F710" s="56"/>
      <c r="G710" s="34"/>
      <c r="H710" s="56"/>
    </row>
    <row r="711" spans="6:8" ht="12.75">
      <c r="F711" s="56"/>
      <c r="G711" s="34"/>
      <c r="H711" s="56"/>
    </row>
    <row r="712" spans="6:8" ht="12.75">
      <c r="F712" s="56"/>
      <c r="G712" s="34"/>
      <c r="H712" s="56"/>
    </row>
    <row r="713" spans="6:8" ht="12.75">
      <c r="F713" s="56"/>
      <c r="G713" s="34"/>
      <c r="H713" s="56"/>
    </row>
    <row r="714" spans="6:8" ht="12.75">
      <c r="F714" s="56"/>
      <c r="G714" s="34"/>
      <c r="H714" s="56"/>
    </row>
    <row r="715" spans="6:8" ht="12.75">
      <c r="F715" s="56"/>
      <c r="G715" s="34"/>
      <c r="H715" s="56"/>
    </row>
    <row r="716" spans="6:8" ht="12.75">
      <c r="F716" s="56"/>
      <c r="G716" s="34"/>
      <c r="H716" s="56"/>
    </row>
    <row r="717" spans="6:8" ht="12.75">
      <c r="F717" s="56"/>
      <c r="G717" s="34"/>
      <c r="H717" s="56"/>
    </row>
    <row r="718" spans="6:8" ht="12.75">
      <c r="F718" s="56"/>
      <c r="G718" s="34"/>
      <c r="H718" s="56"/>
    </row>
    <row r="719" spans="6:8" ht="12.75">
      <c r="F719" s="56"/>
      <c r="G719" s="34"/>
      <c r="H719" s="56"/>
    </row>
    <row r="720" spans="6:8" ht="12.75">
      <c r="F720" s="56"/>
      <c r="G720" s="34"/>
      <c r="H720" s="56"/>
    </row>
    <row r="721" spans="6:8" ht="12.75">
      <c r="F721" s="56"/>
      <c r="G721" s="34"/>
      <c r="H721" s="56"/>
    </row>
    <row r="722" spans="6:8" ht="12.75">
      <c r="F722" s="56"/>
      <c r="G722" s="34"/>
      <c r="H722" s="56"/>
    </row>
    <row r="723" spans="6:8" ht="12.75">
      <c r="F723" s="56"/>
      <c r="G723" s="34"/>
      <c r="H723" s="56"/>
    </row>
    <row r="724" spans="6:8" ht="12.75">
      <c r="F724" s="56"/>
      <c r="G724" s="34"/>
      <c r="H724" s="56"/>
    </row>
    <row r="725" spans="6:8" ht="12.75">
      <c r="F725" s="56"/>
      <c r="G725" s="34"/>
      <c r="H725" s="56"/>
    </row>
    <row r="726" spans="6:8" ht="12.75">
      <c r="F726" s="56"/>
      <c r="G726" s="34"/>
      <c r="H726" s="56"/>
    </row>
    <row r="727" spans="6:8" ht="12.75">
      <c r="F727" s="56"/>
      <c r="G727" s="34"/>
      <c r="H727" s="56"/>
    </row>
    <row r="728" spans="6:8" ht="12.75">
      <c r="F728" s="56"/>
      <c r="G728" s="34"/>
      <c r="H728" s="56"/>
    </row>
    <row r="729" spans="6:8" ht="12.75">
      <c r="F729" s="56"/>
      <c r="G729" s="34"/>
      <c r="H729" s="56"/>
    </row>
    <row r="730" spans="6:8" ht="12.75">
      <c r="F730" s="56"/>
      <c r="G730" s="34"/>
      <c r="H730" s="56"/>
    </row>
    <row r="731" spans="6:8" ht="12.75">
      <c r="F731" s="56"/>
      <c r="G731" s="34"/>
      <c r="H731" s="56"/>
    </row>
    <row r="732" spans="6:8" ht="12.75">
      <c r="F732" s="56"/>
      <c r="G732" s="34"/>
      <c r="H732" s="56"/>
    </row>
    <row r="733" spans="6:8" ht="12.75">
      <c r="F733" s="56"/>
      <c r="G733" s="34"/>
      <c r="H733" s="56"/>
    </row>
    <row r="734" spans="6:8" ht="12.75">
      <c r="F734" s="56"/>
      <c r="G734" s="34"/>
      <c r="H734" s="56"/>
    </row>
    <row r="735" spans="6:8" ht="12.75">
      <c r="F735" s="56"/>
      <c r="G735" s="34"/>
      <c r="H735" s="56"/>
    </row>
    <row r="736" spans="6:8" ht="12.75">
      <c r="F736" s="56"/>
      <c r="G736" s="34"/>
      <c r="H736" s="56"/>
    </row>
    <row r="737" spans="6:8" ht="12.75">
      <c r="F737" s="56"/>
      <c r="G737" s="34"/>
      <c r="H737" s="56"/>
    </row>
    <row r="738" spans="6:8" ht="12.75">
      <c r="F738" s="56"/>
      <c r="G738" s="34"/>
      <c r="H738" s="56"/>
    </row>
    <row r="739" spans="6:8" ht="12.75">
      <c r="F739" s="56"/>
      <c r="G739" s="34"/>
      <c r="H739" s="56"/>
    </row>
    <row r="740" spans="6:8" ht="12.75">
      <c r="F740" s="56"/>
      <c r="G740" s="34"/>
      <c r="H740" s="56"/>
    </row>
    <row r="741" spans="6:8" ht="12.75">
      <c r="F741" s="56"/>
      <c r="G741" s="34"/>
      <c r="H741" s="56"/>
    </row>
    <row r="742" spans="6:8" ht="12.75">
      <c r="F742" s="56"/>
      <c r="G742" s="34"/>
      <c r="H742" s="56"/>
    </row>
    <row r="743" spans="6:8" ht="12.75">
      <c r="F743" s="56"/>
      <c r="G743" s="34"/>
      <c r="H743" s="56"/>
    </row>
    <row r="744" spans="6:8" ht="12.75">
      <c r="F744" s="56"/>
      <c r="G744" s="34"/>
      <c r="H744" s="56"/>
    </row>
    <row r="745" spans="6:8" ht="12.75">
      <c r="F745" s="56"/>
      <c r="G745" s="34"/>
      <c r="H745" s="56"/>
    </row>
    <row r="746" spans="6:8" ht="12.75">
      <c r="F746" s="56"/>
      <c r="G746" s="34"/>
      <c r="H746" s="56"/>
    </row>
    <row r="747" spans="6:8" ht="12.75">
      <c r="F747" s="56"/>
      <c r="G747" s="34"/>
      <c r="H747" s="56"/>
    </row>
    <row r="748" spans="6:8" ht="12.75">
      <c r="F748" s="56"/>
      <c r="G748" s="34"/>
      <c r="H748" s="56"/>
    </row>
    <row r="749" spans="6:8" ht="12.75">
      <c r="F749" s="56"/>
      <c r="G749" s="34"/>
      <c r="H749" s="56"/>
    </row>
    <row r="750" spans="6:8" ht="12.75">
      <c r="F750" s="56"/>
      <c r="G750" s="34"/>
      <c r="H750" s="56"/>
    </row>
    <row r="751" spans="6:8" ht="12.75">
      <c r="F751" s="56"/>
      <c r="G751" s="34"/>
      <c r="H751" s="56"/>
    </row>
    <row r="752" spans="6:8" ht="12.75">
      <c r="F752" s="56"/>
      <c r="G752" s="34"/>
      <c r="H752" s="56"/>
    </row>
    <row r="753" spans="6:8" ht="12.75">
      <c r="F753" s="56"/>
      <c r="G753" s="34"/>
      <c r="H753" s="56"/>
    </row>
    <row r="754" spans="6:8" ht="12.75">
      <c r="F754" s="56"/>
      <c r="G754" s="34"/>
      <c r="H754" s="56"/>
    </row>
    <row r="755" spans="6:8" ht="12.75">
      <c r="F755" s="56"/>
      <c r="G755" s="34"/>
      <c r="H755" s="56"/>
    </row>
    <row r="756" spans="6:8" ht="12.75">
      <c r="F756" s="56"/>
      <c r="G756" s="34"/>
      <c r="H756" s="56"/>
    </row>
    <row r="757" spans="6:8" ht="12.75">
      <c r="F757" s="56"/>
      <c r="G757" s="34"/>
      <c r="H757" s="56"/>
    </row>
    <row r="758" spans="6:8" ht="12.75">
      <c r="F758" s="56"/>
      <c r="G758" s="34"/>
      <c r="H758" s="56"/>
    </row>
    <row r="759" spans="6:8" ht="12.75">
      <c r="F759" s="56"/>
      <c r="G759" s="34"/>
      <c r="H759" s="56"/>
    </row>
    <row r="760" spans="6:8" ht="12.75">
      <c r="F760" s="56"/>
      <c r="G760" s="34"/>
      <c r="H760" s="56"/>
    </row>
    <row r="761" spans="6:8" ht="12.75">
      <c r="F761" s="56"/>
      <c r="G761" s="34"/>
      <c r="H761" s="56"/>
    </row>
    <row r="762" spans="6:8" ht="12.75">
      <c r="F762" s="56"/>
      <c r="G762" s="34"/>
      <c r="H762" s="56"/>
    </row>
    <row r="763" spans="6:8" ht="12.75">
      <c r="F763" s="56"/>
      <c r="G763" s="34"/>
      <c r="H763" s="56"/>
    </row>
    <row r="764" spans="6:8" ht="12.75">
      <c r="F764" s="56"/>
      <c r="G764" s="34"/>
      <c r="H764" s="56"/>
    </row>
    <row r="765" spans="6:8" ht="12.75">
      <c r="F765" s="56"/>
      <c r="G765" s="34"/>
      <c r="H765" s="56"/>
    </row>
    <row r="766" spans="6:8" ht="12.75">
      <c r="F766" s="56"/>
      <c r="G766" s="34"/>
      <c r="H766" s="56"/>
    </row>
    <row r="767" spans="6:8" ht="12.75">
      <c r="F767" s="56"/>
      <c r="G767" s="34"/>
      <c r="H767" s="56"/>
    </row>
    <row r="768" spans="6:8" ht="12.75">
      <c r="F768" s="56"/>
      <c r="G768" s="34"/>
      <c r="H768" s="56"/>
    </row>
    <row r="769" spans="6:8" ht="12.75">
      <c r="F769" s="56"/>
      <c r="G769" s="34"/>
      <c r="H769" s="56"/>
    </row>
    <row r="770" spans="6:8" ht="12.75">
      <c r="F770" s="56"/>
      <c r="G770" s="34"/>
      <c r="H770" s="56"/>
    </row>
    <row r="771" spans="6:8" ht="12.75">
      <c r="F771" s="56"/>
      <c r="G771" s="34"/>
      <c r="H771" s="56"/>
    </row>
    <row r="772" spans="6:8" ht="12.75">
      <c r="F772" s="56"/>
      <c r="G772" s="34"/>
      <c r="H772" s="56"/>
    </row>
    <row r="773" spans="6:8" ht="12.75">
      <c r="F773" s="56"/>
      <c r="G773" s="34"/>
      <c r="H773" s="56"/>
    </row>
    <row r="774" spans="6:8" ht="12.75">
      <c r="F774" s="56"/>
      <c r="G774" s="34"/>
      <c r="H774" s="56"/>
    </row>
    <row r="775" spans="6:8" ht="12.75">
      <c r="F775" s="56"/>
      <c r="G775" s="34"/>
      <c r="H775" s="56"/>
    </row>
    <row r="776" spans="6:8" ht="12.75">
      <c r="F776" s="56"/>
      <c r="G776" s="34"/>
      <c r="H776" s="56"/>
    </row>
    <row r="777" spans="6:8" ht="12.75">
      <c r="F777" s="56"/>
      <c r="G777" s="34"/>
      <c r="H777" s="56"/>
    </row>
    <row r="778" spans="6:8" ht="12.75">
      <c r="F778" s="56"/>
      <c r="G778" s="34"/>
      <c r="H778" s="56"/>
    </row>
    <row r="779" spans="6:8" ht="12.75">
      <c r="F779" s="56"/>
      <c r="G779" s="34"/>
      <c r="H779" s="56"/>
    </row>
    <row r="780" spans="6:8" ht="12.75">
      <c r="F780" s="56"/>
      <c r="G780" s="34"/>
      <c r="H780" s="56"/>
    </row>
    <row r="781" spans="6:8" ht="12.75">
      <c r="F781" s="56"/>
      <c r="G781" s="34"/>
      <c r="H781" s="56"/>
    </row>
    <row r="782" spans="6:8" ht="12.75">
      <c r="F782" s="56"/>
      <c r="G782" s="34"/>
      <c r="H782" s="56"/>
    </row>
    <row r="783" spans="6:8" ht="12.75">
      <c r="F783" s="56"/>
      <c r="G783" s="34"/>
      <c r="H783" s="56"/>
    </row>
    <row r="784" spans="6:8" ht="12.75">
      <c r="F784" s="56"/>
      <c r="G784" s="34"/>
      <c r="H784" s="56"/>
    </row>
    <row r="785" spans="6:8" ht="12.75">
      <c r="F785" s="56"/>
      <c r="G785" s="34"/>
      <c r="H785" s="56"/>
    </row>
    <row r="786" spans="6:8" ht="12.75">
      <c r="F786" s="56"/>
      <c r="G786" s="34"/>
      <c r="H786" s="56"/>
    </row>
    <row r="787" spans="6:8" ht="12.75">
      <c r="F787" s="56"/>
      <c r="G787" s="34"/>
      <c r="H787" s="56"/>
    </row>
    <row r="788" spans="6:8" ht="12.75">
      <c r="F788" s="56"/>
      <c r="G788" s="34"/>
      <c r="H788" s="56"/>
    </row>
    <row r="789" spans="6:8" ht="12.75">
      <c r="F789" s="56"/>
      <c r="G789" s="34"/>
      <c r="H789" s="56"/>
    </row>
    <row r="790" spans="6:8" ht="12.75">
      <c r="F790" s="56"/>
      <c r="G790" s="34"/>
      <c r="H790" s="56"/>
    </row>
    <row r="791" spans="6:8" ht="12.75">
      <c r="F791" s="56"/>
      <c r="G791" s="34"/>
      <c r="H791" s="56"/>
    </row>
    <row r="792" spans="6:8" ht="12.75">
      <c r="F792" s="56"/>
      <c r="G792" s="34"/>
      <c r="H792" s="56"/>
    </row>
    <row r="793" spans="6:8" ht="12.75">
      <c r="F793" s="56"/>
      <c r="G793" s="34"/>
      <c r="H793" s="56"/>
    </row>
    <row r="794" spans="6:8" ht="12.75">
      <c r="F794" s="56"/>
      <c r="G794" s="34"/>
      <c r="H794" s="56"/>
    </row>
    <row r="795" spans="6:8" ht="12.75">
      <c r="F795" s="56"/>
      <c r="G795" s="34"/>
      <c r="H795" s="56"/>
    </row>
    <row r="796" spans="6:8" ht="12.75">
      <c r="F796" s="56"/>
      <c r="G796" s="34"/>
      <c r="H796" s="56"/>
    </row>
    <row r="797" spans="6:8" ht="12.75">
      <c r="F797" s="56"/>
      <c r="G797" s="34"/>
      <c r="H797" s="56"/>
    </row>
    <row r="798" spans="6:8" ht="12.75">
      <c r="F798" s="56"/>
      <c r="G798" s="34"/>
      <c r="H798" s="56"/>
    </row>
    <row r="799" spans="6:8" ht="12.75">
      <c r="F799" s="56"/>
      <c r="G799" s="34"/>
      <c r="H799" s="56"/>
    </row>
    <row r="800" spans="6:8" ht="12.75">
      <c r="F800" s="56"/>
      <c r="G800" s="34"/>
      <c r="H800" s="56"/>
    </row>
    <row r="801" spans="6:8" ht="12.75">
      <c r="F801" s="56"/>
      <c r="G801" s="34"/>
      <c r="H801" s="56"/>
    </row>
    <row r="802" spans="6:8" ht="12.75">
      <c r="F802" s="56"/>
      <c r="G802" s="34"/>
      <c r="H802" s="56"/>
    </row>
    <row r="803" spans="6:8" ht="12.75">
      <c r="F803" s="56"/>
      <c r="G803" s="34"/>
      <c r="H803" s="56"/>
    </row>
    <row r="804" spans="6:8" ht="12.75">
      <c r="F804" s="56"/>
      <c r="G804" s="34"/>
      <c r="H804" s="56"/>
    </row>
    <row r="805" spans="6:8" ht="12.75">
      <c r="F805" s="56"/>
      <c r="G805" s="34"/>
      <c r="H805" s="56"/>
    </row>
    <row r="806" spans="6:8" ht="12.75">
      <c r="F806" s="56"/>
      <c r="G806" s="34"/>
      <c r="H806" s="56"/>
    </row>
    <row r="807" spans="6:8" ht="12.75">
      <c r="F807" s="56"/>
      <c r="G807" s="34"/>
      <c r="H807" s="56"/>
    </row>
    <row r="808" spans="6:8" ht="12.75">
      <c r="F808" s="56"/>
      <c r="G808" s="34"/>
      <c r="H808" s="56"/>
    </row>
    <row r="809" spans="6:8" ht="12.75">
      <c r="F809" s="56"/>
      <c r="G809" s="34"/>
      <c r="H809" s="56"/>
    </row>
    <row r="810" spans="6:8" ht="12.75">
      <c r="F810" s="56"/>
      <c r="G810" s="34"/>
      <c r="H810" s="56"/>
    </row>
    <row r="811" spans="6:8" ht="12.75">
      <c r="F811" s="56"/>
      <c r="G811" s="34"/>
      <c r="H811" s="56"/>
    </row>
    <row r="812" spans="6:8" ht="12.75">
      <c r="F812" s="56"/>
      <c r="G812" s="34"/>
      <c r="H812" s="56"/>
    </row>
    <row r="813" spans="6:8" ht="12.75">
      <c r="F813" s="56"/>
      <c r="G813" s="34"/>
      <c r="H813" s="56"/>
    </row>
    <row r="814" spans="6:8" ht="12.75">
      <c r="F814" s="56"/>
      <c r="G814" s="34"/>
      <c r="H814" s="56"/>
    </row>
    <row r="815" spans="6:8" ht="12.75">
      <c r="F815" s="56"/>
      <c r="G815" s="34"/>
      <c r="H815" s="56"/>
    </row>
    <row r="816" spans="6:8" ht="12.75">
      <c r="F816" s="56"/>
      <c r="G816" s="34"/>
      <c r="H816" s="56"/>
    </row>
    <row r="817" spans="6:8" ht="12.75">
      <c r="F817" s="56"/>
      <c r="G817" s="34"/>
      <c r="H817" s="56"/>
    </row>
    <row r="818" spans="6:8" ht="12.75">
      <c r="F818" s="56"/>
      <c r="G818" s="34"/>
      <c r="H818" s="56"/>
    </row>
    <row r="819" spans="6:8" ht="12.75">
      <c r="F819" s="56"/>
      <c r="G819" s="34"/>
      <c r="H819" s="56"/>
    </row>
    <row r="820" spans="6:8" ht="12.75">
      <c r="F820" s="56"/>
      <c r="G820" s="34"/>
      <c r="H820" s="56"/>
    </row>
    <row r="821" spans="6:8" ht="12.75">
      <c r="F821" s="56"/>
      <c r="G821" s="34"/>
      <c r="H821" s="56"/>
    </row>
    <row r="822" spans="6:8" ht="12.75">
      <c r="F822" s="56"/>
      <c r="G822" s="34"/>
      <c r="H822" s="56"/>
    </row>
    <row r="823" spans="6:8" ht="12.75">
      <c r="F823" s="56"/>
      <c r="G823" s="34"/>
      <c r="H823" s="56"/>
    </row>
    <row r="824" spans="6:8" ht="12.75">
      <c r="F824" s="56"/>
      <c r="G824" s="34"/>
      <c r="H824" s="56"/>
    </row>
    <row r="825" spans="6:8" ht="12.75">
      <c r="F825" s="56"/>
      <c r="G825" s="34"/>
      <c r="H825" s="56"/>
    </row>
    <row r="826" spans="6:8" ht="12.75">
      <c r="F826" s="56"/>
      <c r="G826" s="34"/>
      <c r="H826" s="56"/>
    </row>
    <row r="827" spans="6:8" ht="12.75">
      <c r="F827" s="56"/>
      <c r="G827" s="34"/>
      <c r="H827" s="56"/>
    </row>
    <row r="828" spans="6:8" ht="12.75">
      <c r="F828" s="56"/>
      <c r="G828" s="34"/>
      <c r="H828" s="56"/>
    </row>
    <row r="829" spans="6:8" ht="12.75">
      <c r="F829" s="56"/>
      <c r="G829" s="34"/>
      <c r="H829" s="56"/>
    </row>
    <row r="830" spans="6:8" ht="12.75">
      <c r="F830" s="56"/>
      <c r="G830" s="34"/>
      <c r="H830" s="56"/>
    </row>
    <row r="831" spans="6:8" ht="12.75">
      <c r="F831" s="56"/>
      <c r="G831" s="34"/>
      <c r="H831" s="56"/>
    </row>
    <row r="832" spans="6:8" ht="12.75">
      <c r="F832" s="56"/>
      <c r="G832" s="34"/>
      <c r="H832" s="56"/>
    </row>
    <row r="833" spans="6:8" ht="12.75">
      <c r="F833" s="56"/>
      <c r="G833" s="34"/>
      <c r="H833" s="56"/>
    </row>
    <row r="834" spans="6:8" ht="12.75">
      <c r="F834" s="56"/>
      <c r="G834" s="34"/>
      <c r="H834" s="56"/>
    </row>
    <row r="835" spans="6:8" ht="12.75">
      <c r="F835" s="56"/>
      <c r="G835" s="34"/>
      <c r="H835" s="56"/>
    </row>
    <row r="836" spans="6:8" ht="12.75">
      <c r="F836" s="56"/>
      <c r="G836" s="34"/>
      <c r="H836" s="56"/>
    </row>
    <row r="837" spans="6:8" ht="12.75">
      <c r="F837" s="56"/>
      <c r="G837" s="34"/>
      <c r="H837" s="56"/>
    </row>
    <row r="838" spans="6:8" ht="12.75">
      <c r="F838" s="56"/>
      <c r="G838" s="34"/>
      <c r="H838" s="56"/>
    </row>
    <row r="839" spans="6:8" ht="12.75">
      <c r="F839" s="56"/>
      <c r="G839" s="34"/>
      <c r="H839" s="56"/>
    </row>
    <row r="840" spans="6:8" ht="12.75">
      <c r="F840" s="56"/>
      <c r="G840" s="34"/>
      <c r="H840" s="56"/>
    </row>
    <row r="841" spans="6:8" ht="12.75">
      <c r="F841" s="56"/>
      <c r="G841" s="34"/>
      <c r="H841" s="56"/>
    </row>
    <row r="842" spans="6:8" ht="12.75">
      <c r="F842" s="56"/>
      <c r="G842" s="34"/>
      <c r="H842" s="56"/>
    </row>
    <row r="843" spans="6:8" ht="12.75">
      <c r="F843" s="56"/>
      <c r="G843" s="34"/>
      <c r="H843" s="56"/>
    </row>
    <row r="844" spans="6:8" ht="12.75">
      <c r="F844" s="56"/>
      <c r="G844" s="34"/>
      <c r="H844" s="56"/>
    </row>
    <row r="845" spans="6:8" ht="12.75">
      <c r="F845" s="56"/>
      <c r="G845" s="34"/>
      <c r="H845" s="56"/>
    </row>
    <row r="846" spans="6:8" ht="12.75">
      <c r="F846" s="56"/>
      <c r="G846" s="34"/>
      <c r="H846" s="56"/>
    </row>
    <row r="847" spans="6:8" ht="12.75">
      <c r="F847" s="56"/>
      <c r="G847" s="34"/>
      <c r="H847" s="56"/>
    </row>
    <row r="848" spans="6:8" ht="12.75">
      <c r="F848" s="56"/>
      <c r="G848" s="34"/>
      <c r="H848" s="56"/>
    </row>
    <row r="849" spans="6:8" ht="12.75">
      <c r="F849" s="56"/>
      <c r="G849" s="34"/>
      <c r="H849" s="56"/>
    </row>
    <row r="850" spans="6:8" ht="12.75">
      <c r="F850" s="56"/>
      <c r="G850" s="34"/>
      <c r="H850" s="56"/>
    </row>
    <row r="851" spans="6:8" ht="12.75">
      <c r="F851" s="56"/>
      <c r="G851" s="34"/>
      <c r="H851" s="56"/>
    </row>
    <row r="852" spans="6:8" ht="12.75">
      <c r="F852" s="56"/>
      <c r="G852" s="34"/>
      <c r="H852" s="56"/>
    </row>
    <row r="853" spans="6:8" ht="12.75">
      <c r="F853" s="56"/>
      <c r="G853" s="34"/>
      <c r="H853" s="56"/>
    </row>
    <row r="854" spans="6:8" ht="12.75">
      <c r="F854" s="56"/>
      <c r="G854" s="34"/>
      <c r="H854" s="56"/>
    </row>
    <row r="855" spans="6:8" ht="12.75">
      <c r="F855" s="56"/>
      <c r="G855" s="34"/>
      <c r="H855" s="56"/>
    </row>
    <row r="856" spans="6:8" ht="12.75">
      <c r="F856" s="56"/>
      <c r="G856" s="34"/>
      <c r="H856" s="56"/>
    </row>
    <row r="857" spans="6:8" ht="12.75">
      <c r="F857" s="56"/>
      <c r="G857" s="34"/>
      <c r="H857" s="56"/>
    </row>
    <row r="858" spans="6:8" ht="12.75">
      <c r="F858" s="56"/>
      <c r="G858" s="34"/>
      <c r="H858" s="56"/>
    </row>
    <row r="859" spans="6:8" ht="12.75">
      <c r="F859" s="56"/>
      <c r="G859" s="34"/>
      <c r="H859" s="56"/>
    </row>
    <row r="860" spans="6:8" ht="12.75">
      <c r="F860" s="56"/>
      <c r="G860" s="34"/>
      <c r="H860" s="56"/>
    </row>
    <row r="861" spans="6:8" ht="12.75">
      <c r="F861" s="56"/>
      <c r="G861" s="34"/>
      <c r="H861" s="56"/>
    </row>
    <row r="862" spans="6:8" ht="12.75">
      <c r="F862" s="56"/>
      <c r="G862" s="34"/>
      <c r="H862" s="56"/>
    </row>
    <row r="863" spans="6:8" ht="12.75">
      <c r="F863" s="56"/>
      <c r="G863" s="34"/>
      <c r="H863" s="56"/>
    </row>
    <row r="864" spans="6:8" ht="12.75">
      <c r="F864" s="56"/>
      <c r="G864" s="34"/>
      <c r="H864" s="56"/>
    </row>
    <row r="865" spans="6:8" ht="12.75">
      <c r="F865" s="56"/>
      <c r="G865" s="34"/>
      <c r="H865" s="56"/>
    </row>
    <row r="866" spans="6:8" ht="12.75">
      <c r="F866" s="56"/>
      <c r="G866" s="34"/>
      <c r="H866" s="56"/>
    </row>
    <row r="867" spans="6:8" ht="12.75">
      <c r="F867" s="56"/>
      <c r="G867" s="34"/>
      <c r="H867" s="56"/>
    </row>
    <row r="868" spans="6:8" ht="12.75">
      <c r="F868" s="56"/>
      <c r="G868" s="34"/>
      <c r="H868" s="56"/>
    </row>
    <row r="869" spans="6:8" ht="12.75">
      <c r="F869" s="56"/>
      <c r="G869" s="34"/>
      <c r="H869" s="56"/>
    </row>
    <row r="870" spans="6:8" ht="12.75">
      <c r="F870" s="56"/>
      <c r="G870" s="34"/>
      <c r="H870" s="56"/>
    </row>
    <row r="871" spans="6:8" ht="12.75">
      <c r="F871" s="56"/>
      <c r="G871" s="34"/>
      <c r="H871" s="56"/>
    </row>
    <row r="872" spans="6:8" ht="12.75">
      <c r="F872" s="56"/>
      <c r="G872" s="34"/>
      <c r="H872" s="56"/>
    </row>
    <row r="873" spans="6:8" ht="12.75">
      <c r="F873" s="56"/>
      <c r="G873" s="34"/>
      <c r="H873" s="56"/>
    </row>
    <row r="874" spans="6:8" ht="12.75">
      <c r="F874" s="56"/>
      <c r="G874" s="34"/>
      <c r="H874" s="56"/>
    </row>
    <row r="875" spans="6:8" ht="12.75">
      <c r="F875" s="56"/>
      <c r="G875" s="34"/>
      <c r="H875" s="56"/>
    </row>
    <row r="876" spans="6:8" ht="12.75">
      <c r="F876" s="56"/>
      <c r="G876" s="34"/>
      <c r="H876" s="56"/>
    </row>
    <row r="877" spans="6:8" ht="12.75">
      <c r="F877" s="56"/>
      <c r="G877" s="34"/>
      <c r="H877" s="56"/>
    </row>
    <row r="878" spans="6:8" ht="12.75">
      <c r="F878" s="56"/>
      <c r="G878" s="34"/>
      <c r="H878" s="56"/>
    </row>
    <row r="879" spans="6:8" ht="12.75">
      <c r="F879" s="56"/>
      <c r="G879" s="34"/>
      <c r="H879" s="56"/>
    </row>
    <row r="880" spans="6:8" ht="12.75">
      <c r="F880" s="56"/>
      <c r="G880" s="34"/>
      <c r="H880" s="56"/>
    </row>
    <row r="881" spans="6:8" ht="12.75">
      <c r="F881" s="56"/>
      <c r="G881" s="34"/>
      <c r="H881" s="56"/>
    </row>
    <row r="882" spans="6:8" ht="12.75">
      <c r="F882" s="56"/>
      <c r="G882" s="34"/>
      <c r="H882" s="56"/>
    </row>
    <row r="883" spans="6:8" ht="12.75">
      <c r="F883" s="56"/>
      <c r="G883" s="34"/>
      <c r="H883" s="56"/>
    </row>
    <row r="884" spans="6:8" ht="12.75">
      <c r="F884" s="56"/>
      <c r="G884" s="34"/>
      <c r="H884" s="56"/>
    </row>
    <row r="885" spans="6:8" ht="12.75">
      <c r="F885" s="56"/>
      <c r="G885" s="34"/>
      <c r="H885" s="56"/>
    </row>
    <row r="886" spans="6:8" ht="12.75">
      <c r="F886" s="56"/>
      <c r="G886" s="34"/>
      <c r="H886" s="56"/>
    </row>
    <row r="887" spans="6:8" ht="12.75">
      <c r="F887" s="56"/>
      <c r="G887" s="34"/>
      <c r="H887" s="56"/>
    </row>
    <row r="888" spans="6:8" ht="12.75">
      <c r="F888" s="56"/>
      <c r="G888" s="34"/>
      <c r="H888" s="56"/>
    </row>
    <row r="889" spans="6:8" ht="12.75">
      <c r="F889" s="56"/>
      <c r="G889" s="34"/>
      <c r="H889" s="56"/>
    </row>
    <row r="890" spans="6:8" ht="12.75">
      <c r="F890" s="56"/>
      <c r="G890" s="34"/>
      <c r="H890" s="56"/>
    </row>
    <row r="891" spans="6:8" ht="12.75">
      <c r="F891" s="56"/>
      <c r="G891" s="34"/>
      <c r="H891" s="56"/>
    </row>
    <row r="892" spans="6:8" ht="12.75">
      <c r="F892" s="56"/>
      <c r="G892" s="34"/>
      <c r="H892" s="56"/>
    </row>
    <row r="893" spans="6:8" ht="12.75">
      <c r="F893" s="56"/>
      <c r="G893" s="34"/>
      <c r="H893" s="56"/>
    </row>
    <row r="894" spans="6:8" ht="12.75">
      <c r="F894" s="56"/>
      <c r="G894" s="34"/>
      <c r="H894" s="56"/>
    </row>
    <row r="895" spans="6:8" ht="12.75">
      <c r="F895" s="56"/>
      <c r="G895" s="34"/>
      <c r="H895" s="56"/>
    </row>
    <row r="896" spans="6:8" ht="12.75">
      <c r="F896" s="56"/>
      <c r="G896" s="34"/>
      <c r="H896" s="56"/>
    </row>
    <row r="897" spans="6:8" ht="12.75">
      <c r="F897" s="56"/>
      <c r="G897" s="34"/>
      <c r="H897" s="56"/>
    </row>
    <row r="898" spans="6:8" ht="12.75">
      <c r="F898" s="56"/>
      <c r="G898" s="34"/>
      <c r="H898" s="56"/>
    </row>
    <row r="899" spans="6:8" ht="12.75">
      <c r="F899" s="56"/>
      <c r="G899" s="34"/>
      <c r="H899" s="56"/>
    </row>
    <row r="900" spans="6:8" ht="12.75">
      <c r="F900" s="56"/>
      <c r="G900" s="34"/>
      <c r="H900" s="56"/>
    </row>
    <row r="901" spans="6:8" ht="12.75">
      <c r="F901" s="56"/>
      <c r="G901" s="34"/>
      <c r="H901" s="56"/>
    </row>
    <row r="902" spans="6:8" ht="12.75">
      <c r="F902" s="56"/>
      <c r="G902" s="34"/>
      <c r="H902" s="56"/>
    </row>
    <row r="903" spans="6:8" ht="12.75">
      <c r="F903" s="56"/>
      <c r="G903" s="34"/>
      <c r="H903" s="56"/>
    </row>
  </sheetData>
  <sheetProtection formatColumns="0"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5"/>
  <sheetViews>
    <sheetView zoomScalePageLayoutView="0" workbookViewId="0" topLeftCell="A1">
      <selection activeCell="Z9" sqref="Z9"/>
    </sheetView>
  </sheetViews>
  <sheetFormatPr defaultColWidth="9.140625" defaultRowHeight="12.75"/>
  <cols>
    <col min="1" max="1" width="13.7109375" style="64" customWidth="1"/>
    <col min="2" max="2" width="19.00390625" style="64" customWidth="1"/>
    <col min="3" max="16" width="3.7109375" style="0" customWidth="1"/>
    <col min="17" max="23" width="3.7109375" style="92" customWidth="1"/>
  </cols>
  <sheetData>
    <row r="1" spans="1:25" ht="20.25">
      <c r="A1" s="221" t="s">
        <v>62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5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>
        <f>Resultatliste!A26</f>
        <v>1</v>
      </c>
    </row>
    <row r="3" spans="1:24" s="66" customFormat="1" ht="18.75" thickBot="1">
      <c r="A3" s="65" t="s">
        <v>48</v>
      </c>
      <c r="B3" s="201">
        <f>Resultatliste!E26</f>
        <v>14</v>
      </c>
      <c r="C3" s="201"/>
      <c r="D3" s="201"/>
      <c r="E3" s="201"/>
      <c r="F3" s="201"/>
      <c r="G3" s="201" t="s">
        <v>49</v>
      </c>
      <c r="H3" s="201"/>
      <c r="I3" s="201"/>
      <c r="J3" s="201" t="s">
        <v>49</v>
      </c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ht="13.5" thickBot="1">
      <c r="A4" s="67"/>
      <c r="B4" s="68" t="s">
        <v>49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0"/>
      <c r="S4" s="70"/>
      <c r="T4" s="70"/>
      <c r="U4" s="70"/>
      <c r="V4" s="70"/>
      <c r="W4" s="70"/>
      <c r="X4" s="71"/>
    </row>
    <row r="5" spans="1:24" ht="12.75">
      <c r="A5" s="72" t="s">
        <v>32</v>
      </c>
      <c r="B5" s="73"/>
      <c r="C5" s="222" t="s">
        <v>33</v>
      </c>
      <c r="D5" s="220"/>
      <c r="E5" s="220" t="s">
        <v>34</v>
      </c>
      <c r="F5" s="220"/>
      <c r="G5" s="220" t="s">
        <v>35</v>
      </c>
      <c r="H5" s="220"/>
      <c r="I5" s="220" t="s">
        <v>36</v>
      </c>
      <c r="J5" s="220"/>
      <c r="K5" s="220" t="s">
        <v>37</v>
      </c>
      <c r="L5" s="220"/>
      <c r="M5" s="220" t="s">
        <v>38</v>
      </c>
      <c r="N5" s="220"/>
      <c r="O5" s="220" t="s">
        <v>39</v>
      </c>
      <c r="P5" s="220"/>
      <c r="Q5" s="220" t="s">
        <v>40</v>
      </c>
      <c r="R5" s="220"/>
      <c r="S5" s="220" t="s">
        <v>41</v>
      </c>
      <c r="T5" s="220"/>
      <c r="U5" s="220" t="s">
        <v>42</v>
      </c>
      <c r="V5" s="220"/>
      <c r="W5" s="220"/>
      <c r="X5" s="74" t="s">
        <v>9</v>
      </c>
    </row>
    <row r="6" spans="1:24" ht="12.75">
      <c r="A6" s="75" t="s">
        <v>43</v>
      </c>
      <c r="B6" s="198" t="str">
        <f>Resultatliste!B26</f>
        <v>Katja Iwanouw Simonsen</v>
      </c>
      <c r="C6" s="76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9"/>
      <c r="S6" s="79"/>
      <c r="T6" s="79"/>
      <c r="U6" s="79"/>
      <c r="V6" s="79"/>
      <c r="W6" s="79"/>
      <c r="X6" s="217"/>
    </row>
    <row r="7" spans="1:24" ht="13.5" thickBot="1">
      <c r="A7" s="80" t="s">
        <v>58</v>
      </c>
      <c r="B7" s="199"/>
      <c r="C7" s="209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7"/>
    </row>
    <row r="8" spans="1:25" ht="12.75">
      <c r="A8" s="81"/>
      <c r="B8" s="198" t="str">
        <f>Resultatliste!B27</f>
        <v>Christian Nagel</v>
      </c>
      <c r="C8" s="82"/>
      <c r="D8" s="8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79"/>
      <c r="T8" s="79"/>
      <c r="U8" s="79"/>
      <c r="V8" s="79"/>
      <c r="W8" s="79"/>
      <c r="X8" s="217"/>
      <c r="Y8" s="84"/>
    </row>
    <row r="9" spans="1:25" ht="13.5" thickBot="1">
      <c r="A9" s="85"/>
      <c r="B9" s="199"/>
      <c r="C9" s="206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8"/>
      <c r="Y9" s="86"/>
    </row>
    <row r="10" spans="1:24" ht="12.75">
      <c r="A10" s="87" t="s">
        <v>44</v>
      </c>
      <c r="B10" s="88"/>
      <c r="C10" s="203" t="s">
        <v>33</v>
      </c>
      <c r="D10" s="219"/>
      <c r="E10" s="219" t="s">
        <v>34</v>
      </c>
      <c r="F10" s="219"/>
      <c r="G10" s="219" t="s">
        <v>35</v>
      </c>
      <c r="H10" s="219"/>
      <c r="I10" s="219" t="s">
        <v>36</v>
      </c>
      <c r="J10" s="219"/>
      <c r="K10" s="219" t="s">
        <v>37</v>
      </c>
      <c r="L10" s="219"/>
      <c r="M10" s="219" t="s">
        <v>38</v>
      </c>
      <c r="N10" s="219"/>
      <c r="O10" s="219" t="s">
        <v>39</v>
      </c>
      <c r="P10" s="219"/>
      <c r="Q10" s="219" t="s">
        <v>40</v>
      </c>
      <c r="R10" s="219"/>
      <c r="S10" s="219" t="s">
        <v>41</v>
      </c>
      <c r="T10" s="219"/>
      <c r="U10" s="219" t="s">
        <v>42</v>
      </c>
      <c r="V10" s="219"/>
      <c r="W10" s="219"/>
      <c r="X10" s="89" t="s">
        <v>9</v>
      </c>
    </row>
    <row r="11" spans="1:24" ht="12.75">
      <c r="A11" s="75" t="s">
        <v>43</v>
      </c>
      <c r="B11" s="198" t="str">
        <f>B6</f>
        <v>Katja Iwanouw Simonsen</v>
      </c>
      <c r="C11" s="76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9"/>
      <c r="S11" s="79"/>
      <c r="T11" s="79"/>
      <c r="U11" s="79"/>
      <c r="V11" s="79"/>
      <c r="W11" s="79"/>
      <c r="X11" s="217"/>
    </row>
    <row r="12" spans="1:24" ht="13.5" thickBot="1">
      <c r="A12" s="80" t="s">
        <v>61</v>
      </c>
      <c r="B12" s="199"/>
      <c r="C12" s="209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7"/>
    </row>
    <row r="13" spans="1:25" ht="12.75">
      <c r="A13" s="81"/>
      <c r="B13" s="198" t="str">
        <f>B8</f>
        <v>Christian Nagel</v>
      </c>
      <c r="C13" s="82"/>
      <c r="D13" s="8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79"/>
      <c r="S13" s="79"/>
      <c r="T13" s="79"/>
      <c r="U13" s="79"/>
      <c r="V13" s="79"/>
      <c r="W13" s="79"/>
      <c r="X13" s="217"/>
      <c r="Y13" s="84" t="s">
        <v>49</v>
      </c>
    </row>
    <row r="14" spans="1:25" ht="13.5" thickBot="1">
      <c r="A14" s="85"/>
      <c r="B14" s="200"/>
      <c r="C14" s="206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8"/>
      <c r="Y14" s="86"/>
    </row>
    <row r="15" spans="1:24" ht="12.75">
      <c r="A15" s="87" t="s">
        <v>45</v>
      </c>
      <c r="B15" s="88"/>
      <c r="C15" s="203" t="s">
        <v>33</v>
      </c>
      <c r="D15" s="219"/>
      <c r="E15" s="219" t="s">
        <v>34</v>
      </c>
      <c r="F15" s="219"/>
      <c r="G15" s="219" t="s">
        <v>35</v>
      </c>
      <c r="H15" s="219"/>
      <c r="I15" s="219" t="s">
        <v>36</v>
      </c>
      <c r="J15" s="219"/>
      <c r="K15" s="219" t="s">
        <v>37</v>
      </c>
      <c r="L15" s="219"/>
      <c r="M15" s="219" t="s">
        <v>38</v>
      </c>
      <c r="N15" s="219"/>
      <c r="O15" s="219" t="s">
        <v>39</v>
      </c>
      <c r="P15" s="219"/>
      <c r="Q15" s="219" t="s">
        <v>40</v>
      </c>
      <c r="R15" s="219"/>
      <c r="S15" s="219" t="s">
        <v>41</v>
      </c>
      <c r="T15" s="219"/>
      <c r="U15" s="219" t="s">
        <v>42</v>
      </c>
      <c r="V15" s="219"/>
      <c r="W15" s="219"/>
      <c r="X15" s="89" t="s">
        <v>9</v>
      </c>
    </row>
    <row r="16" spans="1:24" ht="12.75">
      <c r="A16" s="75" t="s">
        <v>43</v>
      </c>
      <c r="B16" s="198" t="str">
        <f>B6</f>
        <v>Katja Iwanouw Simonsen</v>
      </c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9"/>
      <c r="S16" s="79"/>
      <c r="T16" s="79"/>
      <c r="U16" s="79"/>
      <c r="V16" s="79"/>
      <c r="W16" s="79"/>
      <c r="X16" s="217"/>
    </row>
    <row r="17" spans="1:24" ht="13.5" thickBot="1">
      <c r="A17" s="80" t="s">
        <v>25</v>
      </c>
      <c r="B17" s="199"/>
      <c r="C17" s="209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7"/>
    </row>
    <row r="18" spans="1:25" ht="12.75">
      <c r="A18" s="81"/>
      <c r="B18" s="198" t="str">
        <f>B8</f>
        <v>Christian Nagel</v>
      </c>
      <c r="C18" s="82"/>
      <c r="D18" s="8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79"/>
      <c r="S18" s="79"/>
      <c r="T18" s="79"/>
      <c r="U18" s="79"/>
      <c r="V18" s="79"/>
      <c r="W18" s="79"/>
      <c r="X18" s="217"/>
      <c r="Y18" s="84"/>
    </row>
    <row r="19" spans="1:25" ht="13.5" thickBot="1">
      <c r="A19" s="85"/>
      <c r="B19" s="200"/>
      <c r="C19" s="206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8"/>
      <c r="Y19" s="86"/>
    </row>
    <row r="20" spans="1:24" ht="12.75">
      <c r="A20" s="87" t="s">
        <v>46</v>
      </c>
      <c r="B20" s="88"/>
      <c r="C20" s="203" t="s">
        <v>33</v>
      </c>
      <c r="D20" s="219"/>
      <c r="E20" s="219" t="s">
        <v>34</v>
      </c>
      <c r="F20" s="219"/>
      <c r="G20" s="219" t="s">
        <v>35</v>
      </c>
      <c r="H20" s="219"/>
      <c r="I20" s="219" t="s">
        <v>36</v>
      </c>
      <c r="J20" s="219"/>
      <c r="K20" s="219" t="s">
        <v>37</v>
      </c>
      <c r="L20" s="219"/>
      <c r="M20" s="219" t="s">
        <v>38</v>
      </c>
      <c r="N20" s="219"/>
      <c r="O20" s="219" t="s">
        <v>39</v>
      </c>
      <c r="P20" s="219"/>
      <c r="Q20" s="219" t="s">
        <v>40</v>
      </c>
      <c r="R20" s="219"/>
      <c r="S20" s="219" t="s">
        <v>41</v>
      </c>
      <c r="T20" s="219"/>
      <c r="U20" s="219" t="s">
        <v>42</v>
      </c>
      <c r="V20" s="219"/>
      <c r="W20" s="219"/>
      <c r="X20" s="89" t="s">
        <v>9</v>
      </c>
    </row>
    <row r="21" spans="1:24" ht="12.75">
      <c r="A21" s="75" t="s">
        <v>43</v>
      </c>
      <c r="B21" s="198" t="str">
        <f>B6</f>
        <v>Katja Iwanouw Simonsen</v>
      </c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79"/>
      <c r="S21" s="79"/>
      <c r="T21" s="79"/>
      <c r="U21" s="79"/>
      <c r="V21" s="79"/>
      <c r="W21" s="79"/>
      <c r="X21" s="217"/>
    </row>
    <row r="22" spans="1:24" ht="13.5" thickBot="1">
      <c r="A22" s="181" t="s">
        <v>59</v>
      </c>
      <c r="B22" s="199"/>
      <c r="C22" s="209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7"/>
    </row>
    <row r="23" spans="1:25" ht="12.75">
      <c r="A23" s="81"/>
      <c r="B23" s="198" t="str">
        <f>B8</f>
        <v>Christian Nagel</v>
      </c>
      <c r="C23" s="82"/>
      <c r="D23" s="8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79"/>
      <c r="X23" s="217"/>
      <c r="Y23" s="84"/>
    </row>
    <row r="24" spans="1:25" ht="13.5" thickBot="1">
      <c r="A24" s="85"/>
      <c r="B24" s="200"/>
      <c r="C24" s="206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8"/>
      <c r="Y24" s="86"/>
    </row>
    <row r="25" spans="1:24" ht="12.75">
      <c r="A25" s="87" t="s">
        <v>47</v>
      </c>
      <c r="B25" s="88"/>
      <c r="C25" s="203" t="s">
        <v>33</v>
      </c>
      <c r="D25" s="219"/>
      <c r="E25" s="219" t="s">
        <v>34</v>
      </c>
      <c r="F25" s="219"/>
      <c r="G25" s="219" t="s">
        <v>35</v>
      </c>
      <c r="H25" s="219"/>
      <c r="I25" s="219" t="s">
        <v>36</v>
      </c>
      <c r="J25" s="219"/>
      <c r="K25" s="219" t="s">
        <v>37</v>
      </c>
      <c r="L25" s="219"/>
      <c r="M25" s="219" t="s">
        <v>38</v>
      </c>
      <c r="N25" s="219"/>
      <c r="O25" s="219" t="s">
        <v>39</v>
      </c>
      <c r="P25" s="219"/>
      <c r="Q25" s="219" t="s">
        <v>40</v>
      </c>
      <c r="R25" s="219"/>
      <c r="S25" s="219" t="s">
        <v>41</v>
      </c>
      <c r="T25" s="219"/>
      <c r="U25" s="219" t="s">
        <v>42</v>
      </c>
      <c r="V25" s="219"/>
      <c r="W25" s="219"/>
      <c r="X25" s="89" t="s">
        <v>9</v>
      </c>
    </row>
    <row r="26" spans="1:24" ht="12.75">
      <c r="A26" s="75" t="s">
        <v>43</v>
      </c>
      <c r="B26" s="198" t="str">
        <f>B6</f>
        <v>Katja Iwanouw Simonsen</v>
      </c>
      <c r="C26" s="76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  <c r="U26" s="79"/>
      <c r="V26" s="79"/>
      <c r="W26" s="79"/>
      <c r="X26" s="217"/>
    </row>
    <row r="27" spans="1:24" ht="13.5" thickBot="1">
      <c r="A27" s="80" t="s">
        <v>1</v>
      </c>
      <c r="B27" s="199"/>
      <c r="C27" s="209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7"/>
    </row>
    <row r="28" spans="1:25" ht="12.75">
      <c r="A28" s="81"/>
      <c r="B28" s="198" t="str">
        <f>B8</f>
        <v>Christian Nagel</v>
      </c>
      <c r="C28" s="82"/>
      <c r="D28" s="8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  <c r="U28" s="79"/>
      <c r="V28" s="79"/>
      <c r="W28" s="79"/>
      <c r="X28" s="217"/>
      <c r="Y28" s="84"/>
    </row>
    <row r="29" spans="1:25" ht="13.5" thickBot="1">
      <c r="A29" s="85"/>
      <c r="B29" s="200"/>
      <c r="C29" s="206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8"/>
      <c r="Y29" s="86"/>
    </row>
    <row r="30" spans="1:25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137"/>
    </row>
    <row r="31" spans="1:24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20.25">
      <c r="A32" s="221" t="str">
        <f>A1</f>
        <v>SM Mix Matzplayfinaler 2009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</row>
    <row r="33" spans="1:25" ht="12.7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>
        <f>Resultatliste!A28</f>
        <v>2</v>
      </c>
    </row>
    <row r="34" spans="1:24" ht="18.75" thickBot="1">
      <c r="A34" s="65" t="s">
        <v>48</v>
      </c>
      <c r="B34" s="201">
        <f>Resultatliste!E28</f>
        <v>13</v>
      </c>
      <c r="C34" s="201"/>
      <c r="D34" s="201"/>
      <c r="E34" s="201"/>
      <c r="F34" s="201"/>
      <c r="G34" s="201" t="s">
        <v>49</v>
      </c>
      <c r="H34" s="201"/>
      <c r="I34" s="201"/>
      <c r="J34" s="201" t="s">
        <v>49</v>
      </c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</row>
    <row r="35" spans="1:24" ht="13.5" thickBot="1">
      <c r="A35" s="67"/>
      <c r="B35" s="68" t="s">
        <v>49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70"/>
      <c r="S35" s="70"/>
      <c r="T35" s="70"/>
      <c r="U35" s="70"/>
      <c r="V35" s="70"/>
      <c r="W35" s="70"/>
      <c r="X35" s="71"/>
    </row>
    <row r="36" spans="1:24" ht="12.75">
      <c r="A36" s="72" t="s">
        <v>32</v>
      </c>
      <c r="B36" s="73"/>
      <c r="C36" s="202" t="s">
        <v>33</v>
      </c>
      <c r="D36" s="203"/>
      <c r="E36" s="204" t="s">
        <v>34</v>
      </c>
      <c r="F36" s="203"/>
      <c r="G36" s="204" t="s">
        <v>35</v>
      </c>
      <c r="H36" s="203"/>
      <c r="I36" s="204" t="s">
        <v>36</v>
      </c>
      <c r="J36" s="203"/>
      <c r="K36" s="204" t="s">
        <v>37</v>
      </c>
      <c r="L36" s="203"/>
      <c r="M36" s="204" t="s">
        <v>38</v>
      </c>
      <c r="N36" s="203"/>
      <c r="O36" s="204" t="s">
        <v>39</v>
      </c>
      <c r="P36" s="203"/>
      <c r="Q36" s="204" t="s">
        <v>40</v>
      </c>
      <c r="R36" s="203"/>
      <c r="S36" s="204" t="s">
        <v>41</v>
      </c>
      <c r="T36" s="203"/>
      <c r="U36" s="204" t="s">
        <v>42</v>
      </c>
      <c r="V36" s="202"/>
      <c r="W36" s="203"/>
      <c r="X36" s="74" t="s">
        <v>9</v>
      </c>
    </row>
    <row r="37" spans="1:24" ht="12.75">
      <c r="A37" s="75" t="s">
        <v>43</v>
      </c>
      <c r="B37" s="198" t="str">
        <f>Resultatliste!B28</f>
        <v>Britt Kjær-Jørgensen</v>
      </c>
      <c r="C37" s="76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79"/>
      <c r="S37" s="79"/>
      <c r="T37" s="79"/>
      <c r="U37" s="79"/>
      <c r="V37" s="79"/>
      <c r="W37" s="79"/>
      <c r="X37" s="214"/>
    </row>
    <row r="38" spans="1:24" ht="13.5" thickBot="1">
      <c r="A38" s="80" t="s">
        <v>59</v>
      </c>
      <c r="B38" s="199"/>
      <c r="C38" s="210"/>
      <c r="D38" s="209"/>
      <c r="E38" s="208"/>
      <c r="F38" s="209"/>
      <c r="G38" s="208"/>
      <c r="H38" s="209"/>
      <c r="I38" s="208"/>
      <c r="J38" s="209"/>
      <c r="K38" s="208"/>
      <c r="L38" s="209"/>
      <c r="M38" s="208"/>
      <c r="N38" s="209"/>
      <c r="O38" s="208"/>
      <c r="P38" s="209"/>
      <c r="Q38" s="208"/>
      <c r="R38" s="209"/>
      <c r="S38" s="208"/>
      <c r="T38" s="209"/>
      <c r="U38" s="208"/>
      <c r="V38" s="210"/>
      <c r="W38" s="209"/>
      <c r="X38" s="216"/>
    </row>
    <row r="39" spans="1:25" ht="12.75">
      <c r="A39" s="81"/>
      <c r="B39" s="198" t="str">
        <f>Resultatliste!B29</f>
        <v>Henrik Brogaard</v>
      </c>
      <c r="C39" s="82"/>
      <c r="D39" s="8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79"/>
      <c r="S39" s="79"/>
      <c r="T39" s="79"/>
      <c r="U39" s="79"/>
      <c r="V39" s="79"/>
      <c r="W39" s="79"/>
      <c r="X39" s="214"/>
      <c r="Y39" s="84"/>
    </row>
    <row r="40" spans="1:25" ht="13.5" thickBot="1">
      <c r="A40" s="85"/>
      <c r="B40" s="199"/>
      <c r="C40" s="205"/>
      <c r="D40" s="206"/>
      <c r="E40" s="207"/>
      <c r="F40" s="206"/>
      <c r="G40" s="207"/>
      <c r="H40" s="206"/>
      <c r="I40" s="207"/>
      <c r="J40" s="206"/>
      <c r="K40" s="207"/>
      <c r="L40" s="206"/>
      <c r="M40" s="207"/>
      <c r="N40" s="206"/>
      <c r="O40" s="207"/>
      <c r="P40" s="206"/>
      <c r="Q40" s="207"/>
      <c r="R40" s="206"/>
      <c r="S40" s="207"/>
      <c r="T40" s="206"/>
      <c r="U40" s="207"/>
      <c r="V40" s="205"/>
      <c r="W40" s="206"/>
      <c r="X40" s="215"/>
      <c r="Y40" s="86"/>
    </row>
    <row r="41" spans="1:24" ht="12.75">
      <c r="A41" s="87" t="s">
        <v>44</v>
      </c>
      <c r="B41" s="91"/>
      <c r="C41" s="202" t="s">
        <v>33</v>
      </c>
      <c r="D41" s="203"/>
      <c r="E41" s="204" t="s">
        <v>34</v>
      </c>
      <c r="F41" s="203"/>
      <c r="G41" s="204" t="s">
        <v>35</v>
      </c>
      <c r="H41" s="203"/>
      <c r="I41" s="204" t="s">
        <v>36</v>
      </c>
      <c r="J41" s="203"/>
      <c r="K41" s="204" t="s">
        <v>37</v>
      </c>
      <c r="L41" s="203"/>
      <c r="M41" s="204" t="s">
        <v>38</v>
      </c>
      <c r="N41" s="203"/>
      <c r="O41" s="204" t="s">
        <v>39</v>
      </c>
      <c r="P41" s="203"/>
      <c r="Q41" s="204" t="s">
        <v>40</v>
      </c>
      <c r="R41" s="203"/>
      <c r="S41" s="204" t="s">
        <v>41</v>
      </c>
      <c r="T41" s="203"/>
      <c r="U41" s="204" t="s">
        <v>42</v>
      </c>
      <c r="V41" s="202"/>
      <c r="W41" s="203"/>
      <c r="X41" s="89" t="s">
        <v>9</v>
      </c>
    </row>
    <row r="42" spans="1:24" ht="12.75">
      <c r="A42" s="75" t="s">
        <v>43</v>
      </c>
      <c r="B42" s="198" t="str">
        <f>B37</f>
        <v>Britt Kjær-Jørgensen</v>
      </c>
      <c r="C42" s="76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  <c r="R42" s="79"/>
      <c r="S42" s="79"/>
      <c r="T42" s="79"/>
      <c r="U42" s="79"/>
      <c r="V42" s="79"/>
      <c r="W42" s="79"/>
      <c r="X42" s="214"/>
    </row>
    <row r="43" spans="1:24" ht="13.5" thickBot="1">
      <c r="A43" s="80" t="s">
        <v>25</v>
      </c>
      <c r="B43" s="199"/>
      <c r="C43" s="210"/>
      <c r="D43" s="209"/>
      <c r="E43" s="208"/>
      <c r="F43" s="209"/>
      <c r="G43" s="208"/>
      <c r="H43" s="209"/>
      <c r="I43" s="208"/>
      <c r="J43" s="209"/>
      <c r="K43" s="208"/>
      <c r="L43" s="209"/>
      <c r="M43" s="208"/>
      <c r="N43" s="209"/>
      <c r="O43" s="208"/>
      <c r="P43" s="209"/>
      <c r="Q43" s="208"/>
      <c r="R43" s="209"/>
      <c r="S43" s="208"/>
      <c r="T43" s="209"/>
      <c r="U43" s="208"/>
      <c r="V43" s="210"/>
      <c r="W43" s="209"/>
      <c r="X43" s="216"/>
    </row>
    <row r="44" spans="1:25" ht="12.75">
      <c r="A44" s="81"/>
      <c r="B44" s="198" t="str">
        <f>B39</f>
        <v>Henrik Brogaard</v>
      </c>
      <c r="C44" s="82"/>
      <c r="D44" s="8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79"/>
      <c r="S44" s="79"/>
      <c r="T44" s="79"/>
      <c r="U44" s="79"/>
      <c r="V44" s="79"/>
      <c r="W44" s="79"/>
      <c r="X44" s="214"/>
      <c r="Y44" s="84" t="s">
        <v>49</v>
      </c>
    </row>
    <row r="45" spans="1:25" ht="13.5" thickBot="1">
      <c r="A45" s="85"/>
      <c r="B45" s="199"/>
      <c r="C45" s="205"/>
      <c r="D45" s="206"/>
      <c r="E45" s="207"/>
      <c r="F45" s="206"/>
      <c r="G45" s="207"/>
      <c r="H45" s="206"/>
      <c r="I45" s="207"/>
      <c r="J45" s="206"/>
      <c r="K45" s="207"/>
      <c r="L45" s="206"/>
      <c r="M45" s="207"/>
      <c r="N45" s="206"/>
      <c r="O45" s="207"/>
      <c r="P45" s="206"/>
      <c r="Q45" s="207"/>
      <c r="R45" s="206"/>
      <c r="S45" s="207"/>
      <c r="T45" s="206"/>
      <c r="U45" s="207"/>
      <c r="V45" s="205"/>
      <c r="W45" s="206"/>
      <c r="X45" s="215"/>
      <c r="Y45" s="86"/>
    </row>
    <row r="46" spans="1:24" ht="12.75">
      <c r="A46" s="87" t="s">
        <v>45</v>
      </c>
      <c r="B46" s="88"/>
      <c r="C46" s="202" t="s">
        <v>33</v>
      </c>
      <c r="D46" s="203"/>
      <c r="E46" s="204" t="s">
        <v>34</v>
      </c>
      <c r="F46" s="203"/>
      <c r="G46" s="204" t="s">
        <v>35</v>
      </c>
      <c r="H46" s="203"/>
      <c r="I46" s="204" t="s">
        <v>36</v>
      </c>
      <c r="J46" s="203"/>
      <c r="K46" s="204" t="s">
        <v>37</v>
      </c>
      <c r="L46" s="203"/>
      <c r="M46" s="204" t="s">
        <v>38</v>
      </c>
      <c r="N46" s="203"/>
      <c r="O46" s="204" t="s">
        <v>39</v>
      </c>
      <c r="P46" s="203"/>
      <c r="Q46" s="204" t="s">
        <v>40</v>
      </c>
      <c r="R46" s="203"/>
      <c r="S46" s="204" t="s">
        <v>41</v>
      </c>
      <c r="T46" s="203"/>
      <c r="U46" s="204" t="s">
        <v>42</v>
      </c>
      <c r="V46" s="202"/>
      <c r="W46" s="203"/>
      <c r="X46" s="89" t="s">
        <v>9</v>
      </c>
    </row>
    <row r="47" spans="1:24" ht="12.75">
      <c r="A47" s="75" t="s">
        <v>43</v>
      </c>
      <c r="B47" s="198" t="str">
        <f>B37</f>
        <v>Britt Kjær-Jørgensen</v>
      </c>
      <c r="C47" s="76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9"/>
      <c r="R47" s="79"/>
      <c r="S47" s="79"/>
      <c r="T47" s="79"/>
      <c r="U47" s="79"/>
      <c r="V47" s="79"/>
      <c r="W47" s="79"/>
      <c r="X47" s="214"/>
    </row>
    <row r="48" spans="1:24" ht="13.5" thickBot="1">
      <c r="A48" s="80" t="s">
        <v>60</v>
      </c>
      <c r="B48" s="199"/>
      <c r="C48" s="210"/>
      <c r="D48" s="209"/>
      <c r="E48" s="208"/>
      <c r="F48" s="209"/>
      <c r="G48" s="208"/>
      <c r="H48" s="209"/>
      <c r="I48" s="208"/>
      <c r="J48" s="209"/>
      <c r="K48" s="208"/>
      <c r="L48" s="209"/>
      <c r="M48" s="208"/>
      <c r="N48" s="209"/>
      <c r="O48" s="208"/>
      <c r="P48" s="209"/>
      <c r="Q48" s="208"/>
      <c r="R48" s="209"/>
      <c r="S48" s="208"/>
      <c r="T48" s="209"/>
      <c r="U48" s="208"/>
      <c r="V48" s="210"/>
      <c r="W48" s="209"/>
      <c r="X48" s="216"/>
    </row>
    <row r="49" spans="1:25" ht="12.75">
      <c r="A49" s="81"/>
      <c r="B49" s="198" t="str">
        <f>B39</f>
        <v>Henrik Brogaard</v>
      </c>
      <c r="C49" s="82"/>
      <c r="D49" s="8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  <c r="R49" s="79"/>
      <c r="S49" s="79"/>
      <c r="T49" s="79"/>
      <c r="U49" s="79"/>
      <c r="V49" s="79"/>
      <c r="W49" s="79"/>
      <c r="X49" s="214"/>
      <c r="Y49" s="84"/>
    </row>
    <row r="50" spans="1:25" ht="13.5" thickBot="1">
      <c r="A50" s="85"/>
      <c r="B50" s="199"/>
      <c r="C50" s="205"/>
      <c r="D50" s="206"/>
      <c r="E50" s="207"/>
      <c r="F50" s="206"/>
      <c r="G50" s="207"/>
      <c r="H50" s="206"/>
      <c r="I50" s="207"/>
      <c r="J50" s="206"/>
      <c r="K50" s="207"/>
      <c r="L50" s="206"/>
      <c r="M50" s="207"/>
      <c r="N50" s="206"/>
      <c r="O50" s="207"/>
      <c r="P50" s="206"/>
      <c r="Q50" s="207"/>
      <c r="R50" s="206"/>
      <c r="S50" s="207"/>
      <c r="T50" s="206"/>
      <c r="U50" s="207"/>
      <c r="V50" s="205"/>
      <c r="W50" s="206"/>
      <c r="X50" s="215"/>
      <c r="Y50" s="86"/>
    </row>
    <row r="51" spans="1:24" ht="12.75">
      <c r="A51" s="87" t="s">
        <v>46</v>
      </c>
      <c r="B51" s="88"/>
      <c r="C51" s="202" t="s">
        <v>33</v>
      </c>
      <c r="D51" s="203"/>
      <c r="E51" s="204" t="s">
        <v>34</v>
      </c>
      <c r="F51" s="203"/>
      <c r="G51" s="204" t="s">
        <v>35</v>
      </c>
      <c r="H51" s="203"/>
      <c r="I51" s="204" t="s">
        <v>36</v>
      </c>
      <c r="J51" s="203"/>
      <c r="K51" s="204" t="s">
        <v>37</v>
      </c>
      <c r="L51" s="203"/>
      <c r="M51" s="204" t="s">
        <v>38</v>
      </c>
      <c r="N51" s="203"/>
      <c r="O51" s="204" t="s">
        <v>39</v>
      </c>
      <c r="P51" s="203"/>
      <c r="Q51" s="204" t="s">
        <v>40</v>
      </c>
      <c r="R51" s="203"/>
      <c r="S51" s="204" t="s">
        <v>41</v>
      </c>
      <c r="T51" s="203"/>
      <c r="U51" s="204" t="s">
        <v>42</v>
      </c>
      <c r="V51" s="202"/>
      <c r="W51" s="203"/>
      <c r="X51" s="89" t="s">
        <v>9</v>
      </c>
    </row>
    <row r="52" spans="1:24" ht="12.75">
      <c r="A52" s="75" t="s">
        <v>43</v>
      </c>
      <c r="B52" s="198" t="str">
        <f>B37</f>
        <v>Britt Kjær-Jørgensen</v>
      </c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9"/>
      <c r="S52" s="79"/>
      <c r="T52" s="79"/>
      <c r="U52" s="79"/>
      <c r="V52" s="79"/>
      <c r="W52" s="79"/>
      <c r="X52" s="214"/>
    </row>
    <row r="53" spans="1:24" ht="13.5" thickBot="1">
      <c r="A53" s="80" t="s">
        <v>1</v>
      </c>
      <c r="B53" s="199"/>
      <c r="C53" s="210"/>
      <c r="D53" s="209"/>
      <c r="E53" s="208"/>
      <c r="F53" s="209"/>
      <c r="G53" s="208"/>
      <c r="H53" s="209"/>
      <c r="I53" s="208"/>
      <c r="J53" s="209"/>
      <c r="K53" s="208"/>
      <c r="L53" s="209"/>
      <c r="M53" s="208"/>
      <c r="N53" s="209"/>
      <c r="O53" s="208"/>
      <c r="P53" s="209"/>
      <c r="Q53" s="208"/>
      <c r="R53" s="209"/>
      <c r="S53" s="208"/>
      <c r="T53" s="209"/>
      <c r="U53" s="208"/>
      <c r="V53" s="210"/>
      <c r="W53" s="209"/>
      <c r="X53" s="216"/>
    </row>
    <row r="54" spans="1:25" ht="12.75">
      <c r="A54" s="81"/>
      <c r="B54" s="198" t="str">
        <f>B39</f>
        <v>Henrik Brogaard</v>
      </c>
      <c r="C54" s="82"/>
      <c r="D54" s="8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9"/>
      <c r="R54" s="79"/>
      <c r="S54" s="79"/>
      <c r="T54" s="79"/>
      <c r="U54" s="79"/>
      <c r="V54" s="79"/>
      <c r="W54" s="79"/>
      <c r="X54" s="214"/>
      <c r="Y54" s="84"/>
    </row>
    <row r="55" spans="1:25" ht="13.5" thickBot="1">
      <c r="A55" s="85"/>
      <c r="B55" s="199"/>
      <c r="C55" s="205"/>
      <c r="D55" s="206"/>
      <c r="E55" s="207"/>
      <c r="F55" s="206"/>
      <c r="G55" s="207"/>
      <c r="H55" s="206"/>
      <c r="I55" s="207"/>
      <c r="J55" s="206"/>
      <c r="K55" s="207"/>
      <c r="L55" s="206"/>
      <c r="M55" s="207"/>
      <c r="N55" s="206"/>
      <c r="O55" s="207"/>
      <c r="P55" s="206"/>
      <c r="Q55" s="207"/>
      <c r="R55" s="206"/>
      <c r="S55" s="207"/>
      <c r="T55" s="206"/>
      <c r="U55" s="207"/>
      <c r="V55" s="205"/>
      <c r="W55" s="206"/>
      <c r="X55" s="215"/>
      <c r="Y55" s="86"/>
    </row>
    <row r="56" spans="1:24" ht="12.75">
      <c r="A56" s="87" t="s">
        <v>47</v>
      </c>
      <c r="B56" s="88"/>
      <c r="C56" s="202" t="s">
        <v>33</v>
      </c>
      <c r="D56" s="203"/>
      <c r="E56" s="204" t="s">
        <v>34</v>
      </c>
      <c r="F56" s="203"/>
      <c r="G56" s="204" t="s">
        <v>35</v>
      </c>
      <c r="H56" s="203"/>
      <c r="I56" s="204" t="s">
        <v>36</v>
      </c>
      <c r="J56" s="203"/>
      <c r="K56" s="204" t="s">
        <v>37</v>
      </c>
      <c r="L56" s="203"/>
      <c r="M56" s="204" t="s">
        <v>38</v>
      </c>
      <c r="N56" s="203"/>
      <c r="O56" s="204" t="s">
        <v>39</v>
      </c>
      <c r="P56" s="203"/>
      <c r="Q56" s="204" t="s">
        <v>40</v>
      </c>
      <c r="R56" s="203"/>
      <c r="S56" s="204" t="s">
        <v>41</v>
      </c>
      <c r="T56" s="203"/>
      <c r="U56" s="204" t="s">
        <v>42</v>
      </c>
      <c r="V56" s="202"/>
      <c r="W56" s="203"/>
      <c r="X56" s="89" t="s">
        <v>9</v>
      </c>
    </row>
    <row r="57" spans="1:24" ht="12.75">
      <c r="A57" s="75" t="s">
        <v>43</v>
      </c>
      <c r="B57" s="198" t="str">
        <f>B52</f>
        <v>Britt Kjær-Jørgensen</v>
      </c>
      <c r="C57" s="76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9"/>
      <c r="R57" s="79"/>
      <c r="S57" s="79"/>
      <c r="T57" s="79"/>
      <c r="U57" s="79"/>
      <c r="V57" s="79"/>
      <c r="W57" s="79"/>
      <c r="X57" s="214"/>
    </row>
    <row r="58" spans="1:24" ht="13.5" thickBot="1">
      <c r="A58" s="80" t="s">
        <v>58</v>
      </c>
      <c r="B58" s="199"/>
      <c r="C58" s="210"/>
      <c r="D58" s="209"/>
      <c r="E58" s="208"/>
      <c r="F58" s="209"/>
      <c r="G58" s="208"/>
      <c r="H58" s="209"/>
      <c r="I58" s="208"/>
      <c r="J58" s="209"/>
      <c r="K58" s="208"/>
      <c r="L58" s="209"/>
      <c r="M58" s="208"/>
      <c r="N58" s="209"/>
      <c r="O58" s="208"/>
      <c r="P58" s="209"/>
      <c r="Q58" s="208"/>
      <c r="R58" s="209"/>
      <c r="S58" s="208"/>
      <c r="T58" s="209"/>
      <c r="U58" s="208"/>
      <c r="V58" s="210"/>
      <c r="W58" s="209"/>
      <c r="X58" s="216"/>
    </row>
    <row r="59" spans="1:25" ht="12.75">
      <c r="A59" s="81"/>
      <c r="B59" s="198" t="str">
        <f>B54</f>
        <v>Henrik Brogaard</v>
      </c>
      <c r="C59" s="82"/>
      <c r="D59" s="8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79"/>
      <c r="S59" s="79"/>
      <c r="T59" s="79"/>
      <c r="U59" s="79"/>
      <c r="V59" s="79"/>
      <c r="W59" s="79"/>
      <c r="X59" s="214"/>
      <c r="Y59" s="84"/>
    </row>
    <row r="60" spans="1:25" ht="13.5" thickBot="1">
      <c r="A60" s="85"/>
      <c r="B60" s="200"/>
      <c r="C60" s="205"/>
      <c r="D60" s="206"/>
      <c r="E60" s="207"/>
      <c r="F60" s="206"/>
      <c r="G60" s="207"/>
      <c r="H60" s="206"/>
      <c r="I60" s="207"/>
      <c r="J60" s="206"/>
      <c r="K60" s="207"/>
      <c r="L60" s="206"/>
      <c r="M60" s="207"/>
      <c r="N60" s="206"/>
      <c r="O60" s="207"/>
      <c r="P60" s="206"/>
      <c r="Q60" s="207"/>
      <c r="R60" s="206"/>
      <c r="S60" s="207"/>
      <c r="T60" s="206"/>
      <c r="U60" s="207"/>
      <c r="V60" s="205"/>
      <c r="W60" s="206"/>
      <c r="X60" s="215"/>
      <c r="Y60" s="86"/>
    </row>
    <row r="61" spans="1:2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137"/>
    </row>
    <row r="62" spans="1:24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ht="20.25">
      <c r="A63" s="221" t="str">
        <f>A32</f>
        <v>SM Mix Matzplayfinaler 2009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</row>
    <row r="64" spans="1:2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>
        <f>Resultatliste!A30</f>
        <v>3</v>
      </c>
    </row>
    <row r="65" spans="1:25" ht="18.75" thickBot="1">
      <c r="A65" s="65" t="s">
        <v>48</v>
      </c>
      <c r="B65" s="201">
        <f>Resultatliste!E30</f>
        <v>1</v>
      </c>
      <c r="C65" s="201"/>
      <c r="D65" s="201"/>
      <c r="E65" s="201"/>
      <c r="F65" s="201"/>
      <c r="G65" s="201" t="s">
        <v>49</v>
      </c>
      <c r="H65" s="201"/>
      <c r="I65" s="201"/>
      <c r="J65" s="201" t="s">
        <v>49</v>
      </c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t="s">
        <v>49</v>
      </c>
    </row>
    <row r="66" spans="1:24" ht="13.5" thickBot="1">
      <c r="A66" s="67"/>
      <c r="B66" s="68" t="s">
        <v>49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70"/>
      <c r="S66" s="70"/>
      <c r="T66" s="70"/>
      <c r="U66" s="70"/>
      <c r="V66" s="70"/>
      <c r="W66" s="70"/>
      <c r="X66" s="71"/>
    </row>
    <row r="67" spans="1:24" ht="12.75">
      <c r="A67" s="72" t="s">
        <v>32</v>
      </c>
      <c r="B67" s="73"/>
      <c r="C67" s="202" t="s">
        <v>33</v>
      </c>
      <c r="D67" s="203"/>
      <c r="E67" s="204" t="s">
        <v>34</v>
      </c>
      <c r="F67" s="203"/>
      <c r="G67" s="204" t="s">
        <v>35</v>
      </c>
      <c r="H67" s="203"/>
      <c r="I67" s="204" t="s">
        <v>36</v>
      </c>
      <c r="J67" s="203"/>
      <c r="K67" s="204" t="s">
        <v>37</v>
      </c>
      <c r="L67" s="203"/>
      <c r="M67" s="204" t="s">
        <v>38</v>
      </c>
      <c r="N67" s="203"/>
      <c r="O67" s="204" t="s">
        <v>39</v>
      </c>
      <c r="P67" s="203"/>
      <c r="Q67" s="204" t="s">
        <v>40</v>
      </c>
      <c r="R67" s="203"/>
      <c r="S67" s="204" t="s">
        <v>41</v>
      </c>
      <c r="T67" s="203"/>
      <c r="U67" s="204" t="s">
        <v>42</v>
      </c>
      <c r="V67" s="202"/>
      <c r="W67" s="203"/>
      <c r="X67" s="74" t="s">
        <v>9</v>
      </c>
    </row>
    <row r="68" spans="1:24" ht="12.75">
      <c r="A68" s="75" t="s">
        <v>43</v>
      </c>
      <c r="B68" s="198" t="str">
        <f>Resultatliste!B30</f>
        <v>Tove Lindberg</v>
      </c>
      <c r="C68" s="76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  <c r="R68" s="79"/>
      <c r="S68" s="79"/>
      <c r="T68" s="79"/>
      <c r="U68" s="79"/>
      <c r="V68" s="79"/>
      <c r="W68" s="79"/>
      <c r="X68" s="214"/>
    </row>
    <row r="69" spans="1:24" ht="13.5" thickBot="1">
      <c r="A69" s="80" t="s">
        <v>60</v>
      </c>
      <c r="B69" s="199"/>
      <c r="C69" s="210"/>
      <c r="D69" s="209"/>
      <c r="E69" s="208"/>
      <c r="F69" s="209"/>
      <c r="G69" s="208"/>
      <c r="H69" s="209"/>
      <c r="I69" s="208"/>
      <c r="J69" s="209"/>
      <c r="K69" s="208"/>
      <c r="L69" s="209"/>
      <c r="M69" s="208"/>
      <c r="N69" s="209"/>
      <c r="O69" s="208"/>
      <c r="P69" s="209"/>
      <c r="Q69" s="208"/>
      <c r="R69" s="209"/>
      <c r="S69" s="208"/>
      <c r="T69" s="209"/>
      <c r="U69" s="208"/>
      <c r="V69" s="210"/>
      <c r="W69" s="209"/>
      <c r="X69" s="216"/>
    </row>
    <row r="70" spans="1:25" ht="12.75">
      <c r="A70" s="81"/>
      <c r="B70" s="198" t="str">
        <f>Resultatliste!B31</f>
        <v>Claus Petersen</v>
      </c>
      <c r="C70" s="82"/>
      <c r="D70" s="8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  <c r="R70" s="79"/>
      <c r="S70" s="79"/>
      <c r="T70" s="79"/>
      <c r="U70" s="79"/>
      <c r="V70" s="79"/>
      <c r="W70" s="79"/>
      <c r="X70" s="214"/>
      <c r="Y70" s="84"/>
    </row>
    <row r="71" spans="1:25" ht="13.5" thickBot="1">
      <c r="A71" s="85"/>
      <c r="B71" s="200"/>
      <c r="C71" s="205"/>
      <c r="D71" s="206"/>
      <c r="E71" s="207"/>
      <c r="F71" s="206"/>
      <c r="G71" s="207"/>
      <c r="H71" s="206"/>
      <c r="I71" s="207"/>
      <c r="J71" s="206"/>
      <c r="K71" s="207"/>
      <c r="L71" s="206"/>
      <c r="M71" s="207"/>
      <c r="N71" s="206"/>
      <c r="O71" s="207"/>
      <c r="P71" s="206"/>
      <c r="Q71" s="207"/>
      <c r="R71" s="206"/>
      <c r="S71" s="207"/>
      <c r="T71" s="206"/>
      <c r="U71" s="207"/>
      <c r="V71" s="205"/>
      <c r="W71" s="206"/>
      <c r="X71" s="215"/>
      <c r="Y71" s="86"/>
    </row>
    <row r="72" spans="1:24" ht="12.75">
      <c r="A72" s="87" t="s">
        <v>44</v>
      </c>
      <c r="B72" s="91"/>
      <c r="C72" s="202" t="s">
        <v>33</v>
      </c>
      <c r="D72" s="203"/>
      <c r="E72" s="204" t="s">
        <v>34</v>
      </c>
      <c r="F72" s="203"/>
      <c r="G72" s="204" t="s">
        <v>35</v>
      </c>
      <c r="H72" s="203"/>
      <c r="I72" s="204" t="s">
        <v>36</v>
      </c>
      <c r="J72" s="203"/>
      <c r="K72" s="204" t="s">
        <v>37</v>
      </c>
      <c r="L72" s="203"/>
      <c r="M72" s="204" t="s">
        <v>38</v>
      </c>
      <c r="N72" s="203"/>
      <c r="O72" s="204" t="s">
        <v>39</v>
      </c>
      <c r="P72" s="203"/>
      <c r="Q72" s="204" t="s">
        <v>40</v>
      </c>
      <c r="R72" s="203"/>
      <c r="S72" s="204" t="s">
        <v>41</v>
      </c>
      <c r="T72" s="203"/>
      <c r="U72" s="204" t="s">
        <v>42</v>
      </c>
      <c r="V72" s="202"/>
      <c r="W72" s="203"/>
      <c r="X72" s="89" t="s">
        <v>9</v>
      </c>
    </row>
    <row r="73" spans="1:24" ht="12.75">
      <c r="A73" s="75" t="s">
        <v>43</v>
      </c>
      <c r="B73" s="198" t="str">
        <f>B68</f>
        <v>Tove Lindberg</v>
      </c>
      <c r="C73" s="76"/>
      <c r="D73" s="7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  <c r="R73" s="79"/>
      <c r="S73" s="79"/>
      <c r="T73" s="79"/>
      <c r="U73" s="79"/>
      <c r="V73" s="79"/>
      <c r="W73" s="79"/>
      <c r="X73" s="214"/>
    </row>
    <row r="74" spans="1:24" ht="13.5" thickBot="1">
      <c r="A74" s="80" t="s">
        <v>58</v>
      </c>
      <c r="B74" s="199"/>
      <c r="C74" s="210"/>
      <c r="D74" s="209"/>
      <c r="E74" s="208"/>
      <c r="F74" s="209"/>
      <c r="G74" s="208"/>
      <c r="H74" s="209"/>
      <c r="I74" s="208"/>
      <c r="J74" s="209"/>
      <c r="K74" s="208"/>
      <c r="L74" s="209"/>
      <c r="M74" s="208"/>
      <c r="N74" s="209"/>
      <c r="O74" s="208"/>
      <c r="P74" s="209"/>
      <c r="Q74" s="208"/>
      <c r="R74" s="209"/>
      <c r="S74" s="208"/>
      <c r="T74" s="209"/>
      <c r="U74" s="208"/>
      <c r="V74" s="210"/>
      <c r="W74" s="209"/>
      <c r="X74" s="216"/>
    </row>
    <row r="75" spans="1:25" ht="12.75">
      <c r="A75" s="81"/>
      <c r="B75" s="198" t="str">
        <f>B70</f>
        <v>Claus Petersen</v>
      </c>
      <c r="C75" s="82"/>
      <c r="D75" s="8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  <c r="R75" s="79"/>
      <c r="S75" s="79"/>
      <c r="T75" s="79"/>
      <c r="U75" s="79"/>
      <c r="V75" s="79"/>
      <c r="W75" s="79"/>
      <c r="X75" s="214"/>
      <c r="Y75" s="84" t="s">
        <v>49</v>
      </c>
    </row>
    <row r="76" spans="1:25" ht="13.5" thickBot="1">
      <c r="A76" s="85"/>
      <c r="B76" s="199"/>
      <c r="C76" s="205"/>
      <c r="D76" s="206"/>
      <c r="E76" s="207"/>
      <c r="F76" s="206"/>
      <c r="G76" s="207"/>
      <c r="H76" s="206"/>
      <c r="I76" s="207"/>
      <c r="J76" s="206"/>
      <c r="K76" s="207"/>
      <c r="L76" s="206"/>
      <c r="M76" s="207"/>
      <c r="N76" s="206"/>
      <c r="O76" s="207"/>
      <c r="P76" s="206"/>
      <c r="Q76" s="207"/>
      <c r="R76" s="206"/>
      <c r="S76" s="207"/>
      <c r="T76" s="206"/>
      <c r="U76" s="207"/>
      <c r="V76" s="205"/>
      <c r="W76" s="206"/>
      <c r="X76" s="215"/>
      <c r="Y76" s="86"/>
    </row>
    <row r="77" spans="1:24" ht="12.75">
      <c r="A77" s="87" t="s">
        <v>45</v>
      </c>
      <c r="B77" s="88"/>
      <c r="C77" s="202" t="s">
        <v>33</v>
      </c>
      <c r="D77" s="203"/>
      <c r="E77" s="204" t="s">
        <v>34</v>
      </c>
      <c r="F77" s="203"/>
      <c r="G77" s="204" t="s">
        <v>35</v>
      </c>
      <c r="H77" s="203"/>
      <c r="I77" s="204" t="s">
        <v>36</v>
      </c>
      <c r="J77" s="203"/>
      <c r="K77" s="204" t="s">
        <v>37</v>
      </c>
      <c r="L77" s="203"/>
      <c r="M77" s="204" t="s">
        <v>38</v>
      </c>
      <c r="N77" s="203"/>
      <c r="O77" s="204" t="s">
        <v>39</v>
      </c>
      <c r="P77" s="203"/>
      <c r="Q77" s="204" t="s">
        <v>40</v>
      </c>
      <c r="R77" s="203"/>
      <c r="S77" s="204" t="s">
        <v>41</v>
      </c>
      <c r="T77" s="203"/>
      <c r="U77" s="204" t="s">
        <v>42</v>
      </c>
      <c r="V77" s="202"/>
      <c r="W77" s="203"/>
      <c r="X77" s="89" t="s">
        <v>9</v>
      </c>
    </row>
    <row r="78" spans="1:24" ht="12.75">
      <c r="A78" s="75" t="s">
        <v>43</v>
      </c>
      <c r="B78" s="198" t="str">
        <f>B73</f>
        <v>Tove Lindberg</v>
      </c>
      <c r="C78" s="76"/>
      <c r="D78" s="77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  <c r="R78" s="79"/>
      <c r="S78" s="79"/>
      <c r="T78" s="79"/>
      <c r="U78" s="79"/>
      <c r="V78" s="79"/>
      <c r="W78" s="79"/>
      <c r="X78" s="214"/>
    </row>
    <row r="79" spans="1:24" ht="13.5" thickBot="1">
      <c r="A79" s="181" t="s">
        <v>1</v>
      </c>
      <c r="B79" s="199"/>
      <c r="C79" s="210"/>
      <c r="D79" s="209"/>
      <c r="E79" s="208"/>
      <c r="F79" s="209"/>
      <c r="G79" s="208"/>
      <c r="H79" s="209"/>
      <c r="I79" s="208"/>
      <c r="J79" s="209"/>
      <c r="K79" s="208"/>
      <c r="L79" s="209"/>
      <c r="M79" s="208"/>
      <c r="N79" s="209"/>
      <c r="O79" s="208"/>
      <c r="P79" s="209"/>
      <c r="Q79" s="208"/>
      <c r="R79" s="209"/>
      <c r="S79" s="208"/>
      <c r="T79" s="209"/>
      <c r="U79" s="208"/>
      <c r="V79" s="210"/>
      <c r="W79" s="209"/>
      <c r="X79" s="216"/>
    </row>
    <row r="80" spans="1:25" ht="12.75">
      <c r="A80" s="81"/>
      <c r="B80" s="198" t="str">
        <f>B75</f>
        <v>Claus Petersen</v>
      </c>
      <c r="C80" s="82"/>
      <c r="D80" s="8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9"/>
      <c r="R80" s="79"/>
      <c r="S80" s="79"/>
      <c r="T80" s="79"/>
      <c r="U80" s="79"/>
      <c r="V80" s="79"/>
      <c r="W80" s="79"/>
      <c r="X80" s="214"/>
      <c r="Y80" s="84"/>
    </row>
    <row r="81" spans="1:25" ht="13.5" thickBot="1">
      <c r="A81" s="85"/>
      <c r="B81" s="199"/>
      <c r="C81" s="205"/>
      <c r="D81" s="206"/>
      <c r="E81" s="207"/>
      <c r="F81" s="206"/>
      <c r="G81" s="207"/>
      <c r="H81" s="206"/>
      <c r="I81" s="207"/>
      <c r="J81" s="206"/>
      <c r="K81" s="207"/>
      <c r="L81" s="206"/>
      <c r="M81" s="207"/>
      <c r="N81" s="206"/>
      <c r="O81" s="207"/>
      <c r="P81" s="206"/>
      <c r="Q81" s="207"/>
      <c r="R81" s="206"/>
      <c r="S81" s="207"/>
      <c r="T81" s="206"/>
      <c r="U81" s="207"/>
      <c r="V81" s="205"/>
      <c r="W81" s="206"/>
      <c r="X81" s="215"/>
      <c r="Y81" s="86"/>
    </row>
    <row r="82" spans="1:24" ht="12.75">
      <c r="A82" s="87" t="s">
        <v>46</v>
      </c>
      <c r="B82" s="88"/>
      <c r="C82" s="202" t="s">
        <v>33</v>
      </c>
      <c r="D82" s="203"/>
      <c r="E82" s="204" t="s">
        <v>34</v>
      </c>
      <c r="F82" s="203"/>
      <c r="G82" s="204" t="s">
        <v>35</v>
      </c>
      <c r="H82" s="203"/>
      <c r="I82" s="204" t="s">
        <v>36</v>
      </c>
      <c r="J82" s="203"/>
      <c r="K82" s="204" t="s">
        <v>37</v>
      </c>
      <c r="L82" s="203"/>
      <c r="M82" s="204" t="s">
        <v>38</v>
      </c>
      <c r="N82" s="203"/>
      <c r="O82" s="204" t="s">
        <v>39</v>
      </c>
      <c r="P82" s="203"/>
      <c r="Q82" s="204" t="s">
        <v>40</v>
      </c>
      <c r="R82" s="203"/>
      <c r="S82" s="204" t="s">
        <v>41</v>
      </c>
      <c r="T82" s="203"/>
      <c r="U82" s="204" t="s">
        <v>42</v>
      </c>
      <c r="V82" s="202"/>
      <c r="W82" s="203"/>
      <c r="X82" s="89" t="s">
        <v>9</v>
      </c>
    </row>
    <row r="83" spans="1:24" ht="12.75">
      <c r="A83" s="75" t="s">
        <v>43</v>
      </c>
      <c r="B83" s="198" t="str">
        <f>B78</f>
        <v>Tove Lindberg</v>
      </c>
      <c r="C83" s="76"/>
      <c r="D83" s="7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9"/>
      <c r="R83" s="79"/>
      <c r="S83" s="79"/>
      <c r="T83" s="79"/>
      <c r="U83" s="79"/>
      <c r="V83" s="79"/>
      <c r="W83" s="79"/>
      <c r="X83" s="214"/>
    </row>
    <row r="84" spans="1:24" ht="13.5" thickBot="1">
      <c r="A84" s="181" t="s">
        <v>61</v>
      </c>
      <c r="B84" s="199"/>
      <c r="C84" s="210"/>
      <c r="D84" s="209"/>
      <c r="E84" s="208"/>
      <c r="F84" s="209"/>
      <c r="G84" s="208"/>
      <c r="H84" s="209"/>
      <c r="I84" s="208"/>
      <c r="J84" s="209"/>
      <c r="K84" s="208"/>
      <c r="L84" s="209"/>
      <c r="M84" s="208"/>
      <c r="N84" s="209"/>
      <c r="O84" s="208"/>
      <c r="P84" s="209"/>
      <c r="Q84" s="208"/>
      <c r="R84" s="209"/>
      <c r="S84" s="208"/>
      <c r="T84" s="209"/>
      <c r="U84" s="208"/>
      <c r="V84" s="210"/>
      <c r="W84" s="209"/>
      <c r="X84" s="216"/>
    </row>
    <row r="85" spans="1:25" ht="12.75">
      <c r="A85" s="81"/>
      <c r="B85" s="198" t="str">
        <f>B80</f>
        <v>Claus Petersen</v>
      </c>
      <c r="C85" s="82"/>
      <c r="D85" s="8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9"/>
      <c r="R85" s="79"/>
      <c r="S85" s="79"/>
      <c r="T85" s="79"/>
      <c r="U85" s="79"/>
      <c r="V85" s="79"/>
      <c r="W85" s="79"/>
      <c r="X85" s="214"/>
      <c r="Y85" s="84"/>
    </row>
    <row r="86" spans="1:25" ht="13.5" thickBot="1">
      <c r="A86" s="85"/>
      <c r="B86" s="199"/>
      <c r="C86" s="205"/>
      <c r="D86" s="206"/>
      <c r="E86" s="207"/>
      <c r="F86" s="206"/>
      <c r="G86" s="207"/>
      <c r="H86" s="206"/>
      <c r="I86" s="207"/>
      <c r="J86" s="206"/>
      <c r="K86" s="207"/>
      <c r="L86" s="206"/>
      <c r="M86" s="207"/>
      <c r="N86" s="206"/>
      <c r="O86" s="207"/>
      <c r="P86" s="206"/>
      <c r="Q86" s="207"/>
      <c r="R86" s="206"/>
      <c r="S86" s="207"/>
      <c r="T86" s="206"/>
      <c r="U86" s="207"/>
      <c r="V86" s="205"/>
      <c r="W86" s="206"/>
      <c r="X86" s="215"/>
      <c r="Y86" s="86"/>
    </row>
    <row r="87" spans="1:24" ht="12.75">
      <c r="A87" s="87" t="s">
        <v>47</v>
      </c>
      <c r="B87" s="88"/>
      <c r="C87" s="202" t="s">
        <v>33</v>
      </c>
      <c r="D87" s="203"/>
      <c r="E87" s="204" t="s">
        <v>34</v>
      </c>
      <c r="F87" s="203"/>
      <c r="G87" s="204" t="s">
        <v>35</v>
      </c>
      <c r="H87" s="203"/>
      <c r="I87" s="204" t="s">
        <v>36</v>
      </c>
      <c r="J87" s="203"/>
      <c r="K87" s="204" t="s">
        <v>37</v>
      </c>
      <c r="L87" s="203"/>
      <c r="M87" s="204" t="s">
        <v>38</v>
      </c>
      <c r="N87" s="203"/>
      <c r="O87" s="204" t="s">
        <v>39</v>
      </c>
      <c r="P87" s="203"/>
      <c r="Q87" s="204" t="s">
        <v>40</v>
      </c>
      <c r="R87" s="203"/>
      <c r="S87" s="204" t="s">
        <v>41</v>
      </c>
      <c r="T87" s="203"/>
      <c r="U87" s="204" t="s">
        <v>42</v>
      </c>
      <c r="V87" s="202"/>
      <c r="W87" s="203"/>
      <c r="X87" s="89" t="s">
        <v>9</v>
      </c>
    </row>
    <row r="88" spans="1:24" ht="12.75">
      <c r="A88" s="75" t="s">
        <v>43</v>
      </c>
      <c r="B88" s="198" t="str">
        <f>B83</f>
        <v>Tove Lindberg</v>
      </c>
      <c r="C88" s="76"/>
      <c r="D88" s="7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  <c r="R88" s="79"/>
      <c r="S88" s="79"/>
      <c r="T88" s="79"/>
      <c r="U88" s="79"/>
      <c r="V88" s="79"/>
      <c r="W88" s="79"/>
      <c r="X88" s="214"/>
    </row>
    <row r="89" spans="1:24" ht="13.5" thickBot="1">
      <c r="A89" s="181" t="s">
        <v>59</v>
      </c>
      <c r="B89" s="199"/>
      <c r="C89" s="210"/>
      <c r="D89" s="209"/>
      <c r="E89" s="208"/>
      <c r="F89" s="209"/>
      <c r="G89" s="208"/>
      <c r="H89" s="209"/>
      <c r="I89" s="208"/>
      <c r="J89" s="209"/>
      <c r="K89" s="208"/>
      <c r="L89" s="209"/>
      <c r="M89" s="208"/>
      <c r="N89" s="209"/>
      <c r="O89" s="208"/>
      <c r="P89" s="209"/>
      <c r="Q89" s="208"/>
      <c r="R89" s="209"/>
      <c r="S89" s="208"/>
      <c r="T89" s="209"/>
      <c r="U89" s="208"/>
      <c r="V89" s="210"/>
      <c r="W89" s="209"/>
      <c r="X89" s="216"/>
    </row>
    <row r="90" spans="1:25" ht="12.75">
      <c r="A90" s="81"/>
      <c r="B90" s="198" t="str">
        <f>B85</f>
        <v>Claus Petersen</v>
      </c>
      <c r="C90" s="82"/>
      <c r="D90" s="8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9"/>
      <c r="R90" s="79"/>
      <c r="S90" s="79"/>
      <c r="T90" s="79"/>
      <c r="U90" s="79"/>
      <c r="V90" s="79"/>
      <c r="W90" s="79"/>
      <c r="X90" s="214"/>
      <c r="Y90" s="84"/>
    </row>
    <row r="91" spans="1:25" ht="13.5" thickBot="1">
      <c r="A91" s="85"/>
      <c r="B91" s="200"/>
      <c r="C91" s="205"/>
      <c r="D91" s="206"/>
      <c r="E91" s="207"/>
      <c r="F91" s="206"/>
      <c r="G91" s="207"/>
      <c r="H91" s="206"/>
      <c r="I91" s="207"/>
      <c r="J91" s="206"/>
      <c r="K91" s="207"/>
      <c r="L91" s="206"/>
      <c r="M91" s="207"/>
      <c r="N91" s="206"/>
      <c r="O91" s="207"/>
      <c r="P91" s="206"/>
      <c r="Q91" s="207"/>
      <c r="R91" s="206"/>
      <c r="S91" s="207"/>
      <c r="T91" s="206"/>
      <c r="U91" s="207"/>
      <c r="V91" s="205"/>
      <c r="W91" s="206"/>
      <c r="X91" s="215"/>
      <c r="Y91" s="86"/>
    </row>
    <row r="92" spans="1:24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</row>
    <row r="94" spans="1:24" ht="20.25">
      <c r="A94" s="221" t="str">
        <f>A63</f>
        <v>SM Mix Matzplayfinaler 2009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</row>
    <row r="95" spans="1:25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>
        <f>Resultatliste!A32</f>
        <v>4</v>
      </c>
    </row>
    <row r="96" spans="1:24" ht="18.75" thickBot="1">
      <c r="A96" s="65" t="s">
        <v>48</v>
      </c>
      <c r="B96" s="201">
        <f>Resultatliste!E32</f>
        <v>41</v>
      </c>
      <c r="C96" s="201"/>
      <c r="D96" s="201"/>
      <c r="E96" s="201"/>
      <c r="F96" s="201"/>
      <c r="G96" s="201" t="s">
        <v>49</v>
      </c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</row>
    <row r="97" spans="1:24" ht="13.5" thickBot="1">
      <c r="A97" s="67"/>
      <c r="B97" s="68" t="s">
        <v>49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70"/>
      <c r="S97" s="70"/>
      <c r="T97" s="70"/>
      <c r="U97" s="70"/>
      <c r="V97" s="70"/>
      <c r="W97" s="70"/>
      <c r="X97" s="71"/>
    </row>
    <row r="98" spans="1:24" ht="12.75">
      <c r="A98" s="72" t="s">
        <v>32</v>
      </c>
      <c r="B98" s="73"/>
      <c r="C98" s="202" t="s">
        <v>33</v>
      </c>
      <c r="D98" s="203"/>
      <c r="E98" s="204" t="s">
        <v>34</v>
      </c>
      <c r="F98" s="203"/>
      <c r="G98" s="204" t="s">
        <v>35</v>
      </c>
      <c r="H98" s="203"/>
      <c r="I98" s="204" t="s">
        <v>36</v>
      </c>
      <c r="J98" s="203"/>
      <c r="K98" s="204" t="s">
        <v>37</v>
      </c>
      <c r="L98" s="203"/>
      <c r="M98" s="204" t="s">
        <v>38</v>
      </c>
      <c r="N98" s="203"/>
      <c r="O98" s="204" t="s">
        <v>39</v>
      </c>
      <c r="P98" s="203"/>
      <c r="Q98" s="204" t="s">
        <v>40</v>
      </c>
      <c r="R98" s="203"/>
      <c r="S98" s="204" t="s">
        <v>41</v>
      </c>
      <c r="T98" s="203"/>
      <c r="U98" s="204" t="s">
        <v>42</v>
      </c>
      <c r="V98" s="202"/>
      <c r="W98" s="203"/>
      <c r="X98" s="74" t="s">
        <v>9</v>
      </c>
    </row>
    <row r="99" spans="1:24" ht="12.75">
      <c r="A99" s="75" t="s">
        <v>43</v>
      </c>
      <c r="B99" s="198" t="str">
        <f>Resultatliste!B32</f>
        <v>Elsebeth Breusch</v>
      </c>
      <c r="C99" s="76"/>
      <c r="D99" s="77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9"/>
      <c r="R99" s="79"/>
      <c r="S99" s="79"/>
      <c r="T99" s="79"/>
      <c r="U99" s="79"/>
      <c r="V99" s="79"/>
      <c r="W99" s="79"/>
      <c r="X99" s="214"/>
    </row>
    <row r="100" spans="1:24" ht="13.5" thickBot="1">
      <c r="A100" s="181" t="s">
        <v>25</v>
      </c>
      <c r="B100" s="199"/>
      <c r="C100" s="210"/>
      <c r="D100" s="209"/>
      <c r="E100" s="208"/>
      <c r="F100" s="209"/>
      <c r="G100" s="208"/>
      <c r="H100" s="209"/>
      <c r="I100" s="208"/>
      <c r="J100" s="209"/>
      <c r="K100" s="208"/>
      <c r="L100" s="209"/>
      <c r="M100" s="208"/>
      <c r="N100" s="209"/>
      <c r="O100" s="208"/>
      <c r="P100" s="209"/>
      <c r="Q100" s="208"/>
      <c r="R100" s="209"/>
      <c r="S100" s="208"/>
      <c r="T100" s="209"/>
      <c r="U100" s="208"/>
      <c r="V100" s="210"/>
      <c r="W100" s="209"/>
      <c r="X100" s="216"/>
    </row>
    <row r="101" spans="1:25" ht="12.75">
      <c r="A101" s="81"/>
      <c r="B101" s="198" t="str">
        <f>Resultatliste!B33</f>
        <v>Bo Jarlstrøm</v>
      </c>
      <c r="C101" s="82"/>
      <c r="D101" s="8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9"/>
      <c r="R101" s="79"/>
      <c r="S101" s="79"/>
      <c r="T101" s="79"/>
      <c r="U101" s="79"/>
      <c r="V101" s="79"/>
      <c r="W101" s="79"/>
      <c r="X101" s="214"/>
      <c r="Y101" s="84"/>
    </row>
    <row r="102" spans="1:25" ht="13.5" thickBot="1">
      <c r="A102" s="85"/>
      <c r="B102" s="200"/>
      <c r="C102" s="205"/>
      <c r="D102" s="206"/>
      <c r="E102" s="207"/>
      <c r="F102" s="206"/>
      <c r="G102" s="207"/>
      <c r="H102" s="206"/>
      <c r="I102" s="207"/>
      <c r="J102" s="206"/>
      <c r="K102" s="207"/>
      <c r="L102" s="206"/>
      <c r="M102" s="207"/>
      <c r="N102" s="206"/>
      <c r="O102" s="207"/>
      <c r="P102" s="206"/>
      <c r="Q102" s="207"/>
      <c r="R102" s="206"/>
      <c r="S102" s="207"/>
      <c r="T102" s="206"/>
      <c r="U102" s="207"/>
      <c r="V102" s="205"/>
      <c r="W102" s="206"/>
      <c r="X102" s="215"/>
      <c r="Y102" s="86"/>
    </row>
    <row r="103" spans="1:24" ht="12.75">
      <c r="A103" s="87" t="s">
        <v>44</v>
      </c>
      <c r="B103" s="91"/>
      <c r="C103" s="202" t="s">
        <v>33</v>
      </c>
      <c r="D103" s="203"/>
      <c r="E103" s="204" t="s">
        <v>34</v>
      </c>
      <c r="F103" s="203"/>
      <c r="G103" s="204" t="s">
        <v>35</v>
      </c>
      <c r="H103" s="203"/>
      <c r="I103" s="204" t="s">
        <v>36</v>
      </c>
      <c r="J103" s="203"/>
      <c r="K103" s="204" t="s">
        <v>37</v>
      </c>
      <c r="L103" s="203"/>
      <c r="M103" s="204" t="s">
        <v>38</v>
      </c>
      <c r="N103" s="203"/>
      <c r="O103" s="204" t="s">
        <v>39</v>
      </c>
      <c r="P103" s="203"/>
      <c r="Q103" s="204" t="s">
        <v>40</v>
      </c>
      <c r="R103" s="203"/>
      <c r="S103" s="204" t="s">
        <v>41</v>
      </c>
      <c r="T103" s="203"/>
      <c r="U103" s="204" t="s">
        <v>42</v>
      </c>
      <c r="V103" s="202"/>
      <c r="W103" s="203"/>
      <c r="X103" s="89" t="s">
        <v>9</v>
      </c>
    </row>
    <row r="104" spans="1:24" ht="12.75">
      <c r="A104" s="75" t="s">
        <v>43</v>
      </c>
      <c r="B104" s="198" t="str">
        <f>B99</f>
        <v>Elsebeth Breusch</v>
      </c>
      <c r="C104" s="76"/>
      <c r="D104" s="77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  <c r="R104" s="79"/>
      <c r="S104" s="79"/>
      <c r="T104" s="79"/>
      <c r="U104" s="79"/>
      <c r="V104" s="79"/>
      <c r="W104" s="79"/>
      <c r="X104" s="214"/>
    </row>
    <row r="105" spans="1:24" ht="13.5" thickBot="1">
      <c r="A105" s="181" t="s">
        <v>1</v>
      </c>
      <c r="B105" s="199"/>
      <c r="C105" s="210"/>
      <c r="D105" s="209"/>
      <c r="E105" s="208"/>
      <c r="F105" s="209"/>
      <c r="G105" s="208"/>
      <c r="H105" s="209"/>
      <c r="I105" s="208"/>
      <c r="J105" s="209"/>
      <c r="K105" s="208"/>
      <c r="L105" s="209"/>
      <c r="M105" s="208"/>
      <c r="N105" s="209"/>
      <c r="O105" s="208"/>
      <c r="P105" s="209"/>
      <c r="Q105" s="208"/>
      <c r="R105" s="209"/>
      <c r="S105" s="208"/>
      <c r="T105" s="209"/>
      <c r="U105" s="208"/>
      <c r="V105" s="210"/>
      <c r="W105" s="209"/>
      <c r="X105" s="216"/>
    </row>
    <row r="106" spans="1:25" ht="12.75">
      <c r="A106" s="81"/>
      <c r="B106" s="198" t="str">
        <f>B101</f>
        <v>Bo Jarlstrøm</v>
      </c>
      <c r="C106" s="82"/>
      <c r="D106" s="8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9"/>
      <c r="R106" s="79"/>
      <c r="S106" s="79"/>
      <c r="T106" s="79"/>
      <c r="U106" s="79"/>
      <c r="V106" s="79"/>
      <c r="W106" s="79"/>
      <c r="X106" s="214"/>
      <c r="Y106" s="84" t="s">
        <v>49</v>
      </c>
    </row>
    <row r="107" spans="1:25" ht="13.5" thickBot="1">
      <c r="A107" s="85"/>
      <c r="B107" s="199"/>
      <c r="C107" s="205"/>
      <c r="D107" s="206"/>
      <c r="E107" s="207"/>
      <c r="F107" s="206"/>
      <c r="G107" s="207"/>
      <c r="H107" s="206"/>
      <c r="I107" s="207"/>
      <c r="J107" s="206"/>
      <c r="K107" s="207"/>
      <c r="L107" s="206"/>
      <c r="M107" s="207"/>
      <c r="N107" s="206"/>
      <c r="O107" s="207"/>
      <c r="P107" s="206"/>
      <c r="Q107" s="207"/>
      <c r="R107" s="206"/>
      <c r="S107" s="207"/>
      <c r="T107" s="206"/>
      <c r="U107" s="207"/>
      <c r="V107" s="205"/>
      <c r="W107" s="206"/>
      <c r="X107" s="215"/>
      <c r="Y107" s="86"/>
    </row>
    <row r="108" spans="1:24" ht="12.75">
      <c r="A108" s="87" t="s">
        <v>45</v>
      </c>
      <c r="B108" s="88"/>
      <c r="C108" s="202" t="s">
        <v>33</v>
      </c>
      <c r="D108" s="203"/>
      <c r="E108" s="204" t="s">
        <v>34</v>
      </c>
      <c r="F108" s="203"/>
      <c r="G108" s="204" t="s">
        <v>35</v>
      </c>
      <c r="H108" s="203"/>
      <c r="I108" s="204" t="s">
        <v>36</v>
      </c>
      <c r="J108" s="203"/>
      <c r="K108" s="204" t="s">
        <v>37</v>
      </c>
      <c r="L108" s="203"/>
      <c r="M108" s="204" t="s">
        <v>38</v>
      </c>
      <c r="N108" s="203"/>
      <c r="O108" s="204" t="s">
        <v>39</v>
      </c>
      <c r="P108" s="203"/>
      <c r="Q108" s="204" t="s">
        <v>40</v>
      </c>
      <c r="R108" s="203"/>
      <c r="S108" s="204" t="s">
        <v>41</v>
      </c>
      <c r="T108" s="203"/>
      <c r="U108" s="204" t="s">
        <v>42</v>
      </c>
      <c r="V108" s="202"/>
      <c r="W108" s="203"/>
      <c r="X108" s="89" t="s">
        <v>9</v>
      </c>
    </row>
    <row r="109" spans="1:24" ht="12.75">
      <c r="A109" s="75" t="s">
        <v>43</v>
      </c>
      <c r="B109" s="198" t="str">
        <f>B104</f>
        <v>Elsebeth Breusch</v>
      </c>
      <c r="C109" s="76"/>
      <c r="D109" s="77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9"/>
      <c r="R109" s="79"/>
      <c r="S109" s="79"/>
      <c r="T109" s="79"/>
      <c r="U109" s="79"/>
      <c r="V109" s="79"/>
      <c r="W109" s="79"/>
      <c r="X109" s="214"/>
    </row>
    <row r="110" spans="1:24" ht="13.5" thickBot="1">
      <c r="A110" s="181" t="s">
        <v>58</v>
      </c>
      <c r="B110" s="199"/>
      <c r="C110" s="210"/>
      <c r="D110" s="209"/>
      <c r="E110" s="208"/>
      <c r="F110" s="209"/>
      <c r="G110" s="208"/>
      <c r="H110" s="209"/>
      <c r="I110" s="208"/>
      <c r="J110" s="209"/>
      <c r="K110" s="208"/>
      <c r="L110" s="209"/>
      <c r="M110" s="208"/>
      <c r="N110" s="209"/>
      <c r="O110" s="208"/>
      <c r="P110" s="209"/>
      <c r="Q110" s="208"/>
      <c r="R110" s="209"/>
      <c r="S110" s="208"/>
      <c r="T110" s="209"/>
      <c r="U110" s="208"/>
      <c r="V110" s="210"/>
      <c r="W110" s="209"/>
      <c r="X110" s="216"/>
    </row>
    <row r="111" spans="1:25" ht="12.75">
      <c r="A111" s="81"/>
      <c r="B111" s="198" t="str">
        <f>B106</f>
        <v>Bo Jarlstrøm</v>
      </c>
      <c r="C111" s="82"/>
      <c r="D111" s="8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9"/>
      <c r="R111" s="79"/>
      <c r="S111" s="79"/>
      <c r="T111" s="79"/>
      <c r="U111" s="79"/>
      <c r="V111" s="79"/>
      <c r="W111" s="79"/>
      <c r="X111" s="214"/>
      <c r="Y111" s="84"/>
    </row>
    <row r="112" spans="1:25" ht="13.5" thickBot="1">
      <c r="A112" s="85"/>
      <c r="B112" s="199"/>
      <c r="C112" s="205"/>
      <c r="D112" s="206"/>
      <c r="E112" s="207"/>
      <c r="F112" s="206"/>
      <c r="G112" s="207"/>
      <c r="H112" s="206"/>
      <c r="I112" s="207"/>
      <c r="J112" s="206"/>
      <c r="K112" s="207"/>
      <c r="L112" s="206"/>
      <c r="M112" s="207"/>
      <c r="N112" s="206"/>
      <c r="O112" s="207"/>
      <c r="P112" s="206"/>
      <c r="Q112" s="207"/>
      <c r="R112" s="206"/>
      <c r="S112" s="207"/>
      <c r="T112" s="206"/>
      <c r="U112" s="207"/>
      <c r="V112" s="205"/>
      <c r="W112" s="206"/>
      <c r="X112" s="215"/>
      <c r="Y112" s="86"/>
    </row>
    <row r="113" spans="1:24" ht="12.75">
      <c r="A113" s="87" t="s">
        <v>46</v>
      </c>
      <c r="B113" s="88"/>
      <c r="C113" s="202" t="s">
        <v>33</v>
      </c>
      <c r="D113" s="203"/>
      <c r="E113" s="204" t="s">
        <v>34</v>
      </c>
      <c r="F113" s="203"/>
      <c r="G113" s="204" t="s">
        <v>35</v>
      </c>
      <c r="H113" s="203"/>
      <c r="I113" s="204" t="s">
        <v>36</v>
      </c>
      <c r="J113" s="203"/>
      <c r="K113" s="204" t="s">
        <v>37</v>
      </c>
      <c r="L113" s="203"/>
      <c r="M113" s="204" t="s">
        <v>38</v>
      </c>
      <c r="N113" s="203"/>
      <c r="O113" s="204" t="s">
        <v>39</v>
      </c>
      <c r="P113" s="203"/>
      <c r="Q113" s="204" t="s">
        <v>40</v>
      </c>
      <c r="R113" s="203"/>
      <c r="S113" s="204" t="s">
        <v>41</v>
      </c>
      <c r="T113" s="203"/>
      <c r="U113" s="204" t="s">
        <v>42</v>
      </c>
      <c r="V113" s="202"/>
      <c r="W113" s="203"/>
      <c r="X113" s="89" t="s">
        <v>9</v>
      </c>
    </row>
    <row r="114" spans="1:24" ht="12.75">
      <c r="A114" s="75" t="s">
        <v>43</v>
      </c>
      <c r="B114" s="198" t="str">
        <f>B109</f>
        <v>Elsebeth Breusch</v>
      </c>
      <c r="C114" s="76"/>
      <c r="D114" s="77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9"/>
      <c r="R114" s="79"/>
      <c r="S114" s="79"/>
      <c r="T114" s="79"/>
      <c r="U114" s="79"/>
      <c r="V114" s="79"/>
      <c r="W114" s="79"/>
      <c r="X114" s="214"/>
    </row>
    <row r="115" spans="1:24" ht="13.5" thickBot="1">
      <c r="A115" s="181" t="s">
        <v>60</v>
      </c>
      <c r="B115" s="199"/>
      <c r="C115" s="210"/>
      <c r="D115" s="209"/>
      <c r="E115" s="208"/>
      <c r="F115" s="209"/>
      <c r="G115" s="208"/>
      <c r="H115" s="209"/>
      <c r="I115" s="208"/>
      <c r="J115" s="209"/>
      <c r="K115" s="208"/>
      <c r="L115" s="209"/>
      <c r="M115" s="208"/>
      <c r="N115" s="209"/>
      <c r="O115" s="208"/>
      <c r="P115" s="209"/>
      <c r="Q115" s="208"/>
      <c r="R115" s="209"/>
      <c r="S115" s="208"/>
      <c r="T115" s="209"/>
      <c r="U115" s="208"/>
      <c r="V115" s="210"/>
      <c r="W115" s="209"/>
      <c r="X115" s="216"/>
    </row>
    <row r="116" spans="1:25" ht="12.75">
      <c r="A116" s="81"/>
      <c r="B116" s="198" t="str">
        <f>B111</f>
        <v>Bo Jarlstrøm</v>
      </c>
      <c r="C116" s="82"/>
      <c r="D116" s="8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9"/>
      <c r="R116" s="79"/>
      <c r="S116" s="79"/>
      <c r="T116" s="79"/>
      <c r="U116" s="79"/>
      <c r="V116" s="79"/>
      <c r="W116" s="79"/>
      <c r="X116" s="214"/>
      <c r="Y116" s="84"/>
    </row>
    <row r="117" spans="1:25" ht="13.5" thickBot="1">
      <c r="A117" s="85"/>
      <c r="B117" s="199"/>
      <c r="C117" s="205"/>
      <c r="D117" s="206"/>
      <c r="E117" s="207"/>
      <c r="F117" s="206"/>
      <c r="G117" s="207"/>
      <c r="H117" s="206"/>
      <c r="I117" s="207"/>
      <c r="J117" s="206"/>
      <c r="K117" s="207"/>
      <c r="L117" s="206"/>
      <c r="M117" s="207"/>
      <c r="N117" s="206"/>
      <c r="O117" s="207"/>
      <c r="P117" s="206"/>
      <c r="Q117" s="207"/>
      <c r="R117" s="206"/>
      <c r="S117" s="207"/>
      <c r="T117" s="206"/>
      <c r="U117" s="207"/>
      <c r="V117" s="205"/>
      <c r="W117" s="206"/>
      <c r="X117" s="215"/>
      <c r="Y117" s="86"/>
    </row>
    <row r="118" spans="1:24" ht="12.75">
      <c r="A118" s="87" t="s">
        <v>47</v>
      </c>
      <c r="B118" s="88"/>
      <c r="C118" s="202" t="s">
        <v>33</v>
      </c>
      <c r="D118" s="203"/>
      <c r="E118" s="204" t="s">
        <v>34</v>
      </c>
      <c r="F118" s="203"/>
      <c r="G118" s="204" t="s">
        <v>35</v>
      </c>
      <c r="H118" s="203"/>
      <c r="I118" s="204" t="s">
        <v>36</v>
      </c>
      <c r="J118" s="203"/>
      <c r="K118" s="204" t="s">
        <v>37</v>
      </c>
      <c r="L118" s="203"/>
      <c r="M118" s="204" t="s">
        <v>38</v>
      </c>
      <c r="N118" s="203"/>
      <c r="O118" s="204" t="s">
        <v>39</v>
      </c>
      <c r="P118" s="203"/>
      <c r="Q118" s="204" t="s">
        <v>40</v>
      </c>
      <c r="R118" s="203"/>
      <c r="S118" s="204" t="s">
        <v>41</v>
      </c>
      <c r="T118" s="203"/>
      <c r="U118" s="204" t="s">
        <v>42</v>
      </c>
      <c r="V118" s="202"/>
      <c r="W118" s="203"/>
      <c r="X118" s="89" t="s">
        <v>9</v>
      </c>
    </row>
    <row r="119" spans="1:24" ht="12.75">
      <c r="A119" s="75" t="s">
        <v>43</v>
      </c>
      <c r="B119" s="198" t="str">
        <f>B114</f>
        <v>Elsebeth Breusch</v>
      </c>
      <c r="C119" s="76"/>
      <c r="D119" s="77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  <c r="R119" s="79"/>
      <c r="S119" s="79"/>
      <c r="T119" s="79"/>
      <c r="U119" s="79"/>
      <c r="V119" s="79"/>
      <c r="W119" s="79"/>
      <c r="X119" s="214"/>
    </row>
    <row r="120" spans="1:24" ht="13.5" thickBot="1">
      <c r="A120" s="181" t="s">
        <v>25</v>
      </c>
      <c r="B120" s="199"/>
      <c r="C120" s="210"/>
      <c r="D120" s="209"/>
      <c r="E120" s="208"/>
      <c r="F120" s="209"/>
      <c r="G120" s="208"/>
      <c r="H120" s="209"/>
      <c r="I120" s="208"/>
      <c r="J120" s="209"/>
      <c r="K120" s="208"/>
      <c r="L120" s="209"/>
      <c r="M120" s="208"/>
      <c r="N120" s="209"/>
      <c r="O120" s="208"/>
      <c r="P120" s="209"/>
      <c r="Q120" s="208"/>
      <c r="R120" s="209"/>
      <c r="S120" s="208"/>
      <c r="T120" s="209"/>
      <c r="U120" s="208"/>
      <c r="V120" s="210"/>
      <c r="W120" s="209"/>
      <c r="X120" s="216"/>
    </row>
    <row r="121" spans="1:25" ht="12.75">
      <c r="A121" s="81"/>
      <c r="B121" s="198" t="str">
        <f>B116</f>
        <v>Bo Jarlstrøm</v>
      </c>
      <c r="C121" s="82"/>
      <c r="D121" s="8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9"/>
      <c r="R121" s="79"/>
      <c r="S121" s="79"/>
      <c r="T121" s="79"/>
      <c r="U121" s="79"/>
      <c r="V121" s="79"/>
      <c r="W121" s="79"/>
      <c r="X121" s="214"/>
      <c r="Y121" s="84"/>
    </row>
    <row r="122" spans="1:25" ht="13.5" thickBot="1">
      <c r="A122" s="85"/>
      <c r="B122" s="200"/>
      <c r="C122" s="205"/>
      <c r="D122" s="206"/>
      <c r="E122" s="207"/>
      <c r="F122" s="206"/>
      <c r="G122" s="207"/>
      <c r="H122" s="206"/>
      <c r="I122" s="207"/>
      <c r="J122" s="206"/>
      <c r="K122" s="207"/>
      <c r="L122" s="206"/>
      <c r="M122" s="207"/>
      <c r="N122" s="206"/>
      <c r="O122" s="207"/>
      <c r="P122" s="206"/>
      <c r="Q122" s="207"/>
      <c r="R122" s="206"/>
      <c r="S122" s="207"/>
      <c r="T122" s="206"/>
      <c r="U122" s="207"/>
      <c r="V122" s="205"/>
      <c r="W122" s="206"/>
      <c r="X122" s="215"/>
      <c r="Y122" s="86"/>
    </row>
    <row r="123" spans="1:24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ht="12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20.25">
      <c r="A125" s="221" t="str">
        <f>A94</f>
        <v>SM Mix Matzplayfinaler 2009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</row>
    <row r="126" spans="1:25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>
        <f>Resultatliste!A34</f>
        <v>5</v>
      </c>
    </row>
    <row r="127" spans="1:24" ht="18.75" thickBot="1">
      <c r="A127" s="65" t="s">
        <v>48</v>
      </c>
      <c r="B127" s="201">
        <f>Resultatliste!E34</f>
        <v>10</v>
      </c>
      <c r="C127" s="201"/>
      <c r="D127" s="201"/>
      <c r="E127" s="201"/>
      <c r="F127" s="201"/>
      <c r="G127" s="201" t="s">
        <v>49</v>
      </c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</row>
    <row r="128" spans="1:24" ht="13.5" thickBot="1">
      <c r="A128" s="67"/>
      <c r="B128" s="68" t="s">
        <v>49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70"/>
      <c r="R128" s="70"/>
      <c r="S128" s="70"/>
      <c r="T128" s="70"/>
      <c r="U128" s="70"/>
      <c r="V128" s="70"/>
      <c r="W128" s="70"/>
      <c r="X128" s="71"/>
    </row>
    <row r="129" spans="1:24" ht="12.75">
      <c r="A129" s="72" t="s">
        <v>32</v>
      </c>
      <c r="B129" s="73"/>
      <c r="C129" s="202" t="s">
        <v>33</v>
      </c>
      <c r="D129" s="203"/>
      <c r="E129" s="204" t="s">
        <v>34</v>
      </c>
      <c r="F129" s="203"/>
      <c r="G129" s="204" t="s">
        <v>35</v>
      </c>
      <c r="H129" s="203"/>
      <c r="I129" s="204" t="s">
        <v>36</v>
      </c>
      <c r="J129" s="203"/>
      <c r="K129" s="204" t="s">
        <v>37</v>
      </c>
      <c r="L129" s="203"/>
      <c r="M129" s="204" t="s">
        <v>38</v>
      </c>
      <c r="N129" s="203"/>
      <c r="O129" s="204" t="s">
        <v>39</v>
      </c>
      <c r="P129" s="203"/>
      <c r="Q129" s="204" t="s">
        <v>40</v>
      </c>
      <c r="R129" s="203"/>
      <c r="S129" s="204" t="s">
        <v>41</v>
      </c>
      <c r="T129" s="203"/>
      <c r="U129" s="204" t="s">
        <v>42</v>
      </c>
      <c r="V129" s="202"/>
      <c r="W129" s="203"/>
      <c r="X129" s="74" t="s">
        <v>9</v>
      </c>
    </row>
    <row r="130" spans="1:24" ht="12.75">
      <c r="A130" s="75" t="s">
        <v>43</v>
      </c>
      <c r="B130" s="198" t="str">
        <f>Resultatliste!B34</f>
        <v>Lene Tuemose</v>
      </c>
      <c r="C130" s="76"/>
      <c r="D130" s="77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9"/>
      <c r="R130" s="79"/>
      <c r="S130" s="79"/>
      <c r="T130" s="79"/>
      <c r="U130" s="79"/>
      <c r="V130" s="79"/>
      <c r="W130" s="79"/>
      <c r="X130" s="214"/>
    </row>
    <row r="131" spans="1:24" ht="13.5" thickBot="1">
      <c r="A131" s="181" t="s">
        <v>1</v>
      </c>
      <c r="B131" s="199"/>
      <c r="C131" s="210"/>
      <c r="D131" s="209"/>
      <c r="E131" s="208"/>
      <c r="F131" s="209"/>
      <c r="G131" s="208"/>
      <c r="H131" s="209"/>
      <c r="I131" s="208"/>
      <c r="J131" s="209"/>
      <c r="K131" s="208"/>
      <c r="L131" s="209"/>
      <c r="M131" s="208"/>
      <c r="N131" s="209"/>
      <c r="O131" s="208"/>
      <c r="P131" s="209"/>
      <c r="Q131" s="208"/>
      <c r="R131" s="209"/>
      <c r="S131" s="208"/>
      <c r="T131" s="209"/>
      <c r="U131" s="208"/>
      <c r="V131" s="210"/>
      <c r="W131" s="209"/>
      <c r="X131" s="216"/>
    </row>
    <row r="132" spans="1:25" ht="12.75">
      <c r="A132" s="81"/>
      <c r="B132" s="198" t="str">
        <f>Resultatliste!B35</f>
        <v>René Lomholt</v>
      </c>
      <c r="C132" s="82"/>
      <c r="D132" s="8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  <c r="R132" s="79"/>
      <c r="S132" s="79"/>
      <c r="T132" s="79"/>
      <c r="U132" s="79"/>
      <c r="V132" s="79"/>
      <c r="W132" s="79"/>
      <c r="X132" s="214"/>
      <c r="Y132" s="84"/>
    </row>
    <row r="133" spans="1:25" ht="13.5" thickBot="1">
      <c r="A133" s="85"/>
      <c r="B133" s="200"/>
      <c r="C133" s="205"/>
      <c r="D133" s="206"/>
      <c r="E133" s="207"/>
      <c r="F133" s="206"/>
      <c r="G133" s="207"/>
      <c r="H133" s="206"/>
      <c r="I133" s="207"/>
      <c r="J133" s="206"/>
      <c r="K133" s="207"/>
      <c r="L133" s="206"/>
      <c r="M133" s="207"/>
      <c r="N133" s="206"/>
      <c r="O133" s="207"/>
      <c r="P133" s="206"/>
      <c r="Q133" s="207"/>
      <c r="R133" s="206"/>
      <c r="S133" s="207"/>
      <c r="T133" s="206"/>
      <c r="U133" s="207"/>
      <c r="V133" s="205"/>
      <c r="W133" s="206"/>
      <c r="X133" s="215"/>
      <c r="Y133" s="86"/>
    </row>
    <row r="134" spans="1:24" ht="12.75">
      <c r="A134" s="87" t="s">
        <v>44</v>
      </c>
      <c r="B134" s="91"/>
      <c r="C134" s="202" t="s">
        <v>33</v>
      </c>
      <c r="D134" s="203"/>
      <c r="E134" s="204" t="s">
        <v>34</v>
      </c>
      <c r="F134" s="203"/>
      <c r="G134" s="204" t="s">
        <v>35</v>
      </c>
      <c r="H134" s="203"/>
      <c r="I134" s="204" t="s">
        <v>36</v>
      </c>
      <c r="J134" s="203"/>
      <c r="K134" s="204" t="s">
        <v>37</v>
      </c>
      <c r="L134" s="203"/>
      <c r="M134" s="204" t="s">
        <v>38</v>
      </c>
      <c r="N134" s="203"/>
      <c r="O134" s="204" t="s">
        <v>39</v>
      </c>
      <c r="P134" s="203"/>
      <c r="Q134" s="204" t="s">
        <v>40</v>
      </c>
      <c r="R134" s="203"/>
      <c r="S134" s="204" t="s">
        <v>41</v>
      </c>
      <c r="T134" s="203"/>
      <c r="U134" s="204" t="s">
        <v>42</v>
      </c>
      <c r="V134" s="202"/>
      <c r="W134" s="203"/>
      <c r="X134" s="89" t="s">
        <v>9</v>
      </c>
    </row>
    <row r="135" spans="1:24" ht="12.75">
      <c r="A135" s="75" t="s">
        <v>43</v>
      </c>
      <c r="B135" s="198" t="str">
        <f>B130</f>
        <v>Lene Tuemose</v>
      </c>
      <c r="C135" s="76"/>
      <c r="D135" s="77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  <c r="R135" s="79"/>
      <c r="S135" s="79"/>
      <c r="T135" s="79"/>
      <c r="U135" s="79"/>
      <c r="V135" s="79"/>
      <c r="W135" s="79"/>
      <c r="X135" s="214"/>
    </row>
    <row r="136" spans="1:24" ht="13.5" thickBot="1">
      <c r="A136" s="181" t="s">
        <v>59</v>
      </c>
      <c r="B136" s="199"/>
      <c r="C136" s="210"/>
      <c r="D136" s="209"/>
      <c r="E136" s="208"/>
      <c r="F136" s="209"/>
      <c r="G136" s="208"/>
      <c r="H136" s="209"/>
      <c r="I136" s="208"/>
      <c r="J136" s="209"/>
      <c r="K136" s="208"/>
      <c r="L136" s="209"/>
      <c r="M136" s="208"/>
      <c r="N136" s="209"/>
      <c r="O136" s="208"/>
      <c r="P136" s="209"/>
      <c r="Q136" s="208"/>
      <c r="R136" s="209"/>
      <c r="S136" s="208"/>
      <c r="T136" s="209"/>
      <c r="U136" s="208"/>
      <c r="V136" s="210"/>
      <c r="W136" s="209"/>
      <c r="X136" s="216"/>
    </row>
    <row r="137" spans="1:25" ht="12.75">
      <c r="A137" s="81"/>
      <c r="B137" s="198" t="str">
        <f>B132</f>
        <v>René Lomholt</v>
      </c>
      <c r="C137" s="82"/>
      <c r="D137" s="8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  <c r="R137" s="79"/>
      <c r="S137" s="79"/>
      <c r="T137" s="79"/>
      <c r="U137" s="79"/>
      <c r="V137" s="79"/>
      <c r="W137" s="79"/>
      <c r="X137" s="214"/>
      <c r="Y137" s="84" t="s">
        <v>49</v>
      </c>
    </row>
    <row r="138" spans="1:25" ht="13.5" thickBot="1">
      <c r="A138" s="85"/>
      <c r="B138" s="199"/>
      <c r="C138" s="205"/>
      <c r="D138" s="206"/>
      <c r="E138" s="207"/>
      <c r="F138" s="206"/>
      <c r="G138" s="207"/>
      <c r="H138" s="206"/>
      <c r="I138" s="207"/>
      <c r="J138" s="206"/>
      <c r="K138" s="207"/>
      <c r="L138" s="206"/>
      <c r="M138" s="207"/>
      <c r="N138" s="206"/>
      <c r="O138" s="207"/>
      <c r="P138" s="206"/>
      <c r="Q138" s="207"/>
      <c r="R138" s="206"/>
      <c r="S138" s="207"/>
      <c r="T138" s="206"/>
      <c r="U138" s="207"/>
      <c r="V138" s="205"/>
      <c r="W138" s="206"/>
      <c r="X138" s="215"/>
      <c r="Y138" s="86"/>
    </row>
    <row r="139" spans="1:24" ht="12.75">
      <c r="A139" s="87" t="s">
        <v>45</v>
      </c>
      <c r="B139" s="88"/>
      <c r="C139" s="202" t="s">
        <v>33</v>
      </c>
      <c r="D139" s="203"/>
      <c r="E139" s="204" t="s">
        <v>34</v>
      </c>
      <c r="F139" s="203"/>
      <c r="G139" s="204" t="s">
        <v>35</v>
      </c>
      <c r="H139" s="203"/>
      <c r="I139" s="204" t="s">
        <v>36</v>
      </c>
      <c r="J139" s="203"/>
      <c r="K139" s="204" t="s">
        <v>37</v>
      </c>
      <c r="L139" s="203"/>
      <c r="M139" s="204" t="s">
        <v>38</v>
      </c>
      <c r="N139" s="203"/>
      <c r="O139" s="204" t="s">
        <v>39</v>
      </c>
      <c r="P139" s="203"/>
      <c r="Q139" s="204" t="s">
        <v>40</v>
      </c>
      <c r="R139" s="203"/>
      <c r="S139" s="204" t="s">
        <v>41</v>
      </c>
      <c r="T139" s="203"/>
      <c r="U139" s="204" t="s">
        <v>42</v>
      </c>
      <c r="V139" s="202"/>
      <c r="W139" s="203"/>
      <c r="X139" s="89" t="s">
        <v>9</v>
      </c>
    </row>
    <row r="140" spans="1:24" ht="12.75">
      <c r="A140" s="75" t="s">
        <v>43</v>
      </c>
      <c r="B140" s="198" t="str">
        <f>B135</f>
        <v>Lene Tuemose</v>
      </c>
      <c r="C140" s="76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9"/>
      <c r="R140" s="79"/>
      <c r="S140" s="79"/>
      <c r="T140" s="79"/>
      <c r="U140" s="79"/>
      <c r="V140" s="79"/>
      <c r="W140" s="79"/>
      <c r="X140" s="214"/>
    </row>
    <row r="141" spans="1:24" ht="13.5" thickBot="1">
      <c r="A141" s="181" t="s">
        <v>61</v>
      </c>
      <c r="B141" s="199"/>
      <c r="C141" s="210"/>
      <c r="D141" s="209"/>
      <c r="E141" s="208"/>
      <c r="F141" s="209"/>
      <c r="G141" s="208"/>
      <c r="H141" s="209"/>
      <c r="I141" s="208"/>
      <c r="J141" s="209"/>
      <c r="K141" s="208"/>
      <c r="L141" s="209"/>
      <c r="M141" s="208"/>
      <c r="N141" s="209"/>
      <c r="O141" s="208"/>
      <c r="P141" s="209"/>
      <c r="Q141" s="208"/>
      <c r="R141" s="209"/>
      <c r="S141" s="208"/>
      <c r="T141" s="209"/>
      <c r="U141" s="208"/>
      <c r="V141" s="210"/>
      <c r="W141" s="209"/>
      <c r="X141" s="216"/>
    </row>
    <row r="142" spans="1:25" ht="12.75">
      <c r="A142" s="81"/>
      <c r="B142" s="198" t="str">
        <f>B137</f>
        <v>René Lomholt</v>
      </c>
      <c r="C142" s="82"/>
      <c r="D142" s="8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9"/>
      <c r="R142" s="79"/>
      <c r="S142" s="79"/>
      <c r="T142" s="79"/>
      <c r="U142" s="79"/>
      <c r="V142" s="79"/>
      <c r="W142" s="79"/>
      <c r="X142" s="214"/>
      <c r="Y142" s="84"/>
    </row>
    <row r="143" spans="1:25" ht="13.5" thickBot="1">
      <c r="A143" s="85"/>
      <c r="B143" s="199"/>
      <c r="C143" s="205"/>
      <c r="D143" s="206"/>
      <c r="E143" s="207"/>
      <c r="F143" s="206"/>
      <c r="G143" s="207"/>
      <c r="H143" s="206"/>
      <c r="I143" s="207"/>
      <c r="J143" s="206"/>
      <c r="K143" s="207"/>
      <c r="L143" s="206"/>
      <c r="M143" s="207"/>
      <c r="N143" s="206"/>
      <c r="O143" s="207"/>
      <c r="P143" s="206"/>
      <c r="Q143" s="207"/>
      <c r="R143" s="206"/>
      <c r="S143" s="207"/>
      <c r="T143" s="206"/>
      <c r="U143" s="207"/>
      <c r="V143" s="205"/>
      <c r="W143" s="206"/>
      <c r="X143" s="215"/>
      <c r="Y143" s="86"/>
    </row>
    <row r="144" spans="1:24" ht="12.75">
      <c r="A144" s="87" t="s">
        <v>46</v>
      </c>
      <c r="B144" s="88"/>
      <c r="C144" s="202" t="s">
        <v>33</v>
      </c>
      <c r="D144" s="203"/>
      <c r="E144" s="204" t="s">
        <v>34</v>
      </c>
      <c r="F144" s="203"/>
      <c r="G144" s="204" t="s">
        <v>35</v>
      </c>
      <c r="H144" s="203"/>
      <c r="I144" s="204" t="s">
        <v>36</v>
      </c>
      <c r="J144" s="203"/>
      <c r="K144" s="204" t="s">
        <v>37</v>
      </c>
      <c r="L144" s="203"/>
      <c r="M144" s="204" t="s">
        <v>38</v>
      </c>
      <c r="N144" s="203"/>
      <c r="O144" s="204" t="s">
        <v>39</v>
      </c>
      <c r="P144" s="203"/>
      <c r="Q144" s="204" t="s">
        <v>40</v>
      </c>
      <c r="R144" s="203"/>
      <c r="S144" s="204" t="s">
        <v>41</v>
      </c>
      <c r="T144" s="203"/>
      <c r="U144" s="204" t="s">
        <v>42</v>
      </c>
      <c r="V144" s="202"/>
      <c r="W144" s="203"/>
      <c r="X144" s="89" t="s">
        <v>9</v>
      </c>
    </row>
    <row r="145" spans="1:24" ht="12.75">
      <c r="A145" s="75" t="s">
        <v>43</v>
      </c>
      <c r="B145" s="198" t="str">
        <f>B140</f>
        <v>Lene Tuemose</v>
      </c>
      <c r="C145" s="76"/>
      <c r="D145" s="77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9"/>
      <c r="R145" s="79"/>
      <c r="S145" s="79"/>
      <c r="T145" s="79"/>
      <c r="U145" s="79"/>
      <c r="V145" s="79"/>
      <c r="W145" s="79"/>
      <c r="X145" s="214"/>
    </row>
    <row r="146" spans="1:24" ht="13.5" thickBot="1">
      <c r="A146" s="181" t="s">
        <v>58</v>
      </c>
      <c r="B146" s="199"/>
      <c r="C146" s="210"/>
      <c r="D146" s="209"/>
      <c r="E146" s="208"/>
      <c r="F146" s="209"/>
      <c r="G146" s="208"/>
      <c r="H146" s="209"/>
      <c r="I146" s="208"/>
      <c r="J146" s="209"/>
      <c r="K146" s="208"/>
      <c r="L146" s="209"/>
      <c r="M146" s="208"/>
      <c r="N146" s="209"/>
      <c r="O146" s="208"/>
      <c r="P146" s="209"/>
      <c r="Q146" s="208"/>
      <c r="R146" s="209"/>
      <c r="S146" s="208"/>
      <c r="T146" s="209"/>
      <c r="U146" s="208"/>
      <c r="V146" s="210"/>
      <c r="W146" s="209"/>
      <c r="X146" s="216"/>
    </row>
    <row r="147" spans="1:25" ht="12.75">
      <c r="A147" s="81"/>
      <c r="B147" s="198" t="str">
        <f>B142</f>
        <v>René Lomholt</v>
      </c>
      <c r="C147" s="82"/>
      <c r="D147" s="8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9"/>
      <c r="R147" s="79"/>
      <c r="S147" s="79"/>
      <c r="T147" s="79"/>
      <c r="U147" s="79"/>
      <c r="V147" s="79"/>
      <c r="W147" s="79"/>
      <c r="X147" s="214"/>
      <c r="Y147" s="84"/>
    </row>
    <row r="148" spans="1:25" ht="13.5" thickBot="1">
      <c r="A148" s="85"/>
      <c r="B148" s="199"/>
      <c r="C148" s="205"/>
      <c r="D148" s="206"/>
      <c r="E148" s="207"/>
      <c r="F148" s="206"/>
      <c r="G148" s="207"/>
      <c r="H148" s="206"/>
      <c r="I148" s="207"/>
      <c r="J148" s="206"/>
      <c r="K148" s="207"/>
      <c r="L148" s="206"/>
      <c r="M148" s="207"/>
      <c r="N148" s="206"/>
      <c r="O148" s="207"/>
      <c r="P148" s="206"/>
      <c r="Q148" s="207"/>
      <c r="R148" s="206"/>
      <c r="S148" s="207"/>
      <c r="T148" s="206"/>
      <c r="U148" s="207"/>
      <c r="V148" s="205"/>
      <c r="W148" s="206"/>
      <c r="X148" s="215"/>
      <c r="Y148" s="86"/>
    </row>
    <row r="149" spans="1:24" ht="12.75">
      <c r="A149" s="87" t="s">
        <v>47</v>
      </c>
      <c r="B149" s="88"/>
      <c r="C149" s="202" t="s">
        <v>33</v>
      </c>
      <c r="D149" s="203"/>
      <c r="E149" s="204" t="s">
        <v>34</v>
      </c>
      <c r="F149" s="203"/>
      <c r="G149" s="204" t="s">
        <v>35</v>
      </c>
      <c r="H149" s="203"/>
      <c r="I149" s="204" t="s">
        <v>36</v>
      </c>
      <c r="J149" s="203"/>
      <c r="K149" s="204" t="s">
        <v>37</v>
      </c>
      <c r="L149" s="203"/>
      <c r="M149" s="204" t="s">
        <v>38</v>
      </c>
      <c r="N149" s="203"/>
      <c r="O149" s="204" t="s">
        <v>39</v>
      </c>
      <c r="P149" s="203"/>
      <c r="Q149" s="204" t="s">
        <v>40</v>
      </c>
      <c r="R149" s="203"/>
      <c r="S149" s="204" t="s">
        <v>41</v>
      </c>
      <c r="T149" s="203"/>
      <c r="U149" s="204" t="s">
        <v>42</v>
      </c>
      <c r="V149" s="202"/>
      <c r="W149" s="203"/>
      <c r="X149" s="89" t="s">
        <v>9</v>
      </c>
    </row>
    <row r="150" spans="1:24" ht="12.75">
      <c r="A150" s="75" t="s">
        <v>43</v>
      </c>
      <c r="B150" s="198" t="str">
        <f>B145</f>
        <v>Lene Tuemose</v>
      </c>
      <c r="C150" s="76"/>
      <c r="D150" s="77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  <c r="R150" s="79"/>
      <c r="S150" s="79"/>
      <c r="T150" s="79"/>
      <c r="U150" s="79"/>
      <c r="V150" s="79"/>
      <c r="W150" s="79"/>
      <c r="X150" s="214"/>
    </row>
    <row r="151" spans="1:24" ht="13.5" thickBot="1">
      <c r="A151" s="181" t="s">
        <v>60</v>
      </c>
      <c r="B151" s="199"/>
      <c r="C151" s="210"/>
      <c r="D151" s="209"/>
      <c r="E151" s="208"/>
      <c r="F151" s="209"/>
      <c r="G151" s="208"/>
      <c r="H151" s="209"/>
      <c r="I151" s="208"/>
      <c r="J151" s="209"/>
      <c r="K151" s="208"/>
      <c r="L151" s="209"/>
      <c r="M151" s="208"/>
      <c r="N151" s="209"/>
      <c r="O151" s="208"/>
      <c r="P151" s="209"/>
      <c r="Q151" s="208"/>
      <c r="R151" s="209"/>
      <c r="S151" s="208"/>
      <c r="T151" s="209"/>
      <c r="U151" s="208"/>
      <c r="V151" s="210"/>
      <c r="W151" s="209"/>
      <c r="X151" s="216"/>
    </row>
    <row r="152" spans="1:25" ht="12.75">
      <c r="A152" s="81"/>
      <c r="B152" s="198" t="str">
        <f>B147</f>
        <v>René Lomholt</v>
      </c>
      <c r="C152" s="82"/>
      <c r="D152" s="8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9"/>
      <c r="R152" s="79"/>
      <c r="S152" s="79"/>
      <c r="T152" s="79"/>
      <c r="U152" s="79"/>
      <c r="V152" s="79"/>
      <c r="W152" s="79"/>
      <c r="X152" s="214"/>
      <c r="Y152" s="84"/>
    </row>
    <row r="153" spans="1:25" ht="13.5" thickBot="1">
      <c r="A153" s="85"/>
      <c r="B153" s="200"/>
      <c r="C153" s="205"/>
      <c r="D153" s="206"/>
      <c r="E153" s="207"/>
      <c r="F153" s="206"/>
      <c r="G153" s="207"/>
      <c r="H153" s="206"/>
      <c r="I153" s="207"/>
      <c r="J153" s="206"/>
      <c r="K153" s="207"/>
      <c r="L153" s="206"/>
      <c r="M153" s="207"/>
      <c r="N153" s="206"/>
      <c r="O153" s="207"/>
      <c r="P153" s="206"/>
      <c r="Q153" s="207"/>
      <c r="R153" s="206"/>
      <c r="S153" s="207"/>
      <c r="T153" s="206"/>
      <c r="U153" s="207"/>
      <c r="V153" s="205"/>
      <c r="W153" s="206"/>
      <c r="X153" s="215"/>
      <c r="Y153" s="86"/>
    </row>
    <row r="154" spans="1:24" ht="12.7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ht="12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24" ht="20.25">
      <c r="A156" s="221" t="str">
        <f>A125</f>
        <v>SM Mix Matzplayfinaler 2009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</row>
    <row r="157" spans="1:25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>
        <f>Resultatliste!A36</f>
        <v>6</v>
      </c>
    </row>
    <row r="158" spans="1:24" ht="18.75" thickBot="1">
      <c r="A158" s="65" t="s">
        <v>48</v>
      </c>
      <c r="B158" s="201">
        <f>Resultatliste!E36</f>
        <v>17</v>
      </c>
      <c r="C158" s="201"/>
      <c r="D158" s="201"/>
      <c r="E158" s="201"/>
      <c r="F158" s="201"/>
      <c r="G158" s="201" t="s">
        <v>49</v>
      </c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</row>
    <row r="159" spans="1:24" ht="13.5" thickBot="1">
      <c r="A159" s="67"/>
      <c r="B159" s="68" t="s">
        <v>49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70"/>
      <c r="R159" s="70"/>
      <c r="S159" s="70"/>
      <c r="T159" s="70"/>
      <c r="U159" s="70"/>
      <c r="V159" s="70"/>
      <c r="W159" s="70"/>
      <c r="X159" s="71"/>
    </row>
    <row r="160" spans="1:24" ht="12.75">
      <c r="A160" s="72" t="s">
        <v>32</v>
      </c>
      <c r="B160" s="73"/>
      <c r="C160" s="202" t="s">
        <v>33</v>
      </c>
      <c r="D160" s="203"/>
      <c r="E160" s="204" t="s">
        <v>34</v>
      </c>
      <c r="F160" s="203"/>
      <c r="G160" s="204" t="s">
        <v>35</v>
      </c>
      <c r="H160" s="203"/>
      <c r="I160" s="204" t="s">
        <v>36</v>
      </c>
      <c r="J160" s="203"/>
      <c r="K160" s="204" t="s">
        <v>37</v>
      </c>
      <c r="L160" s="203"/>
      <c r="M160" s="204" t="s">
        <v>38</v>
      </c>
      <c r="N160" s="203"/>
      <c r="O160" s="204" t="s">
        <v>39</v>
      </c>
      <c r="P160" s="203"/>
      <c r="Q160" s="204" t="s">
        <v>40</v>
      </c>
      <c r="R160" s="203"/>
      <c r="S160" s="204" t="s">
        <v>41</v>
      </c>
      <c r="T160" s="203"/>
      <c r="U160" s="204" t="s">
        <v>42</v>
      </c>
      <c r="V160" s="202"/>
      <c r="W160" s="203"/>
      <c r="X160" s="74" t="s">
        <v>9</v>
      </c>
    </row>
    <row r="161" spans="1:24" ht="12.75">
      <c r="A161" s="75" t="s">
        <v>43</v>
      </c>
      <c r="B161" s="198" t="str">
        <f>Resultatliste!B36</f>
        <v>Iben Bardino</v>
      </c>
      <c r="C161" s="76"/>
      <c r="D161" s="77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9"/>
      <c r="R161" s="79"/>
      <c r="S161" s="79"/>
      <c r="T161" s="79"/>
      <c r="U161" s="79"/>
      <c r="V161" s="79"/>
      <c r="W161" s="79"/>
      <c r="X161" s="214"/>
    </row>
    <row r="162" spans="1:24" ht="13.5" thickBot="1">
      <c r="A162" s="181" t="s">
        <v>61</v>
      </c>
      <c r="B162" s="199"/>
      <c r="C162" s="210"/>
      <c r="D162" s="209"/>
      <c r="E162" s="208"/>
      <c r="F162" s="209"/>
      <c r="G162" s="208"/>
      <c r="H162" s="209"/>
      <c r="I162" s="208"/>
      <c r="J162" s="209"/>
      <c r="K162" s="208"/>
      <c r="L162" s="209"/>
      <c r="M162" s="208"/>
      <c r="N162" s="209"/>
      <c r="O162" s="208"/>
      <c r="P162" s="209"/>
      <c r="Q162" s="208"/>
      <c r="R162" s="209"/>
      <c r="S162" s="208"/>
      <c r="T162" s="209"/>
      <c r="U162" s="208"/>
      <c r="V162" s="210"/>
      <c r="W162" s="209"/>
      <c r="X162" s="216"/>
    </row>
    <row r="163" spans="1:25" ht="12.75">
      <c r="A163" s="81"/>
      <c r="B163" s="198" t="str">
        <f>Resultatliste!B37</f>
        <v>Morten Schou</v>
      </c>
      <c r="C163" s="82"/>
      <c r="D163" s="8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9"/>
      <c r="R163" s="79"/>
      <c r="S163" s="79"/>
      <c r="T163" s="79"/>
      <c r="U163" s="79"/>
      <c r="V163" s="79"/>
      <c r="W163" s="79"/>
      <c r="X163" s="214"/>
      <c r="Y163" s="84"/>
    </row>
    <row r="164" spans="1:25" ht="13.5" thickBot="1">
      <c r="A164" s="85"/>
      <c r="B164" s="200"/>
      <c r="C164" s="205"/>
      <c r="D164" s="206"/>
      <c r="E164" s="207"/>
      <c r="F164" s="206"/>
      <c r="G164" s="207"/>
      <c r="H164" s="206"/>
      <c r="I164" s="207"/>
      <c r="J164" s="206"/>
      <c r="K164" s="207"/>
      <c r="L164" s="206"/>
      <c r="M164" s="207"/>
      <c r="N164" s="206"/>
      <c r="O164" s="207"/>
      <c r="P164" s="206"/>
      <c r="Q164" s="207"/>
      <c r="R164" s="206"/>
      <c r="S164" s="207"/>
      <c r="T164" s="206"/>
      <c r="U164" s="207"/>
      <c r="V164" s="205"/>
      <c r="W164" s="206"/>
      <c r="X164" s="215"/>
      <c r="Y164" s="86"/>
    </row>
    <row r="165" spans="1:24" ht="12.75">
      <c r="A165" s="87" t="s">
        <v>44</v>
      </c>
      <c r="B165" s="91"/>
      <c r="C165" s="202" t="s">
        <v>33</v>
      </c>
      <c r="D165" s="203"/>
      <c r="E165" s="204" t="s">
        <v>34</v>
      </c>
      <c r="F165" s="203"/>
      <c r="G165" s="204" t="s">
        <v>35</v>
      </c>
      <c r="H165" s="203"/>
      <c r="I165" s="204" t="s">
        <v>36</v>
      </c>
      <c r="J165" s="203"/>
      <c r="K165" s="204" t="s">
        <v>37</v>
      </c>
      <c r="L165" s="203"/>
      <c r="M165" s="204" t="s">
        <v>38</v>
      </c>
      <c r="N165" s="203"/>
      <c r="O165" s="204" t="s">
        <v>39</v>
      </c>
      <c r="P165" s="203"/>
      <c r="Q165" s="204" t="s">
        <v>40</v>
      </c>
      <c r="R165" s="203"/>
      <c r="S165" s="204" t="s">
        <v>41</v>
      </c>
      <c r="T165" s="203"/>
      <c r="U165" s="204" t="s">
        <v>42</v>
      </c>
      <c r="V165" s="202"/>
      <c r="W165" s="203"/>
      <c r="X165" s="89" t="s">
        <v>9</v>
      </c>
    </row>
    <row r="166" spans="1:24" ht="12.75">
      <c r="A166" s="75" t="s">
        <v>43</v>
      </c>
      <c r="B166" s="198" t="str">
        <f>B161</f>
        <v>Iben Bardino</v>
      </c>
      <c r="C166" s="76"/>
      <c r="D166" s="77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9"/>
      <c r="R166" s="79"/>
      <c r="S166" s="79"/>
      <c r="T166" s="79"/>
      <c r="U166" s="79"/>
      <c r="V166" s="79"/>
      <c r="W166" s="79"/>
      <c r="X166" s="214"/>
    </row>
    <row r="167" spans="1:24" ht="13.5" thickBot="1">
      <c r="A167" s="181" t="s">
        <v>60</v>
      </c>
      <c r="B167" s="199"/>
      <c r="C167" s="210"/>
      <c r="D167" s="209"/>
      <c r="E167" s="208"/>
      <c r="F167" s="209"/>
      <c r="G167" s="208"/>
      <c r="H167" s="209"/>
      <c r="I167" s="208"/>
      <c r="J167" s="209"/>
      <c r="K167" s="208"/>
      <c r="L167" s="209"/>
      <c r="M167" s="208"/>
      <c r="N167" s="209"/>
      <c r="O167" s="208"/>
      <c r="P167" s="209"/>
      <c r="Q167" s="208"/>
      <c r="R167" s="209"/>
      <c r="S167" s="208"/>
      <c r="T167" s="209"/>
      <c r="U167" s="208"/>
      <c r="V167" s="210"/>
      <c r="W167" s="209"/>
      <c r="X167" s="216"/>
    </row>
    <row r="168" spans="1:25" ht="12.75">
      <c r="A168" s="81"/>
      <c r="B168" s="198" t="str">
        <f>B163</f>
        <v>Morten Schou</v>
      </c>
      <c r="C168" s="82"/>
      <c r="D168" s="8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9"/>
      <c r="R168" s="79"/>
      <c r="S168" s="79"/>
      <c r="T168" s="79"/>
      <c r="U168" s="79"/>
      <c r="V168" s="79"/>
      <c r="W168" s="79"/>
      <c r="X168" s="214"/>
      <c r="Y168" s="84" t="s">
        <v>49</v>
      </c>
    </row>
    <row r="169" spans="1:25" ht="13.5" thickBot="1">
      <c r="A169" s="85"/>
      <c r="B169" s="199"/>
      <c r="C169" s="205"/>
      <c r="D169" s="206"/>
      <c r="E169" s="207"/>
      <c r="F169" s="206"/>
      <c r="G169" s="207"/>
      <c r="H169" s="206"/>
      <c r="I169" s="207"/>
      <c r="J169" s="206"/>
      <c r="K169" s="207"/>
      <c r="L169" s="206"/>
      <c r="M169" s="207"/>
      <c r="N169" s="206"/>
      <c r="O169" s="207"/>
      <c r="P169" s="206"/>
      <c r="Q169" s="207"/>
      <c r="R169" s="206"/>
      <c r="S169" s="207"/>
      <c r="T169" s="206"/>
      <c r="U169" s="207"/>
      <c r="V169" s="205"/>
      <c r="W169" s="206"/>
      <c r="X169" s="215"/>
      <c r="Y169" s="86"/>
    </row>
    <row r="170" spans="1:24" ht="12.75">
      <c r="A170" s="87" t="s">
        <v>45</v>
      </c>
      <c r="B170" s="88"/>
      <c r="C170" s="202" t="s">
        <v>33</v>
      </c>
      <c r="D170" s="203"/>
      <c r="E170" s="204" t="s">
        <v>34</v>
      </c>
      <c r="F170" s="203"/>
      <c r="G170" s="204" t="s">
        <v>35</v>
      </c>
      <c r="H170" s="203"/>
      <c r="I170" s="204" t="s">
        <v>36</v>
      </c>
      <c r="J170" s="203"/>
      <c r="K170" s="204" t="s">
        <v>37</v>
      </c>
      <c r="L170" s="203"/>
      <c r="M170" s="204" t="s">
        <v>38</v>
      </c>
      <c r="N170" s="203"/>
      <c r="O170" s="204" t="s">
        <v>39</v>
      </c>
      <c r="P170" s="203"/>
      <c r="Q170" s="204" t="s">
        <v>40</v>
      </c>
      <c r="R170" s="203"/>
      <c r="S170" s="204" t="s">
        <v>41</v>
      </c>
      <c r="T170" s="203"/>
      <c r="U170" s="204" t="s">
        <v>42</v>
      </c>
      <c r="V170" s="202"/>
      <c r="W170" s="203"/>
      <c r="X170" s="89" t="s">
        <v>9</v>
      </c>
    </row>
    <row r="171" spans="1:24" ht="12.75">
      <c r="A171" s="75" t="s">
        <v>43</v>
      </c>
      <c r="B171" s="198" t="str">
        <f>B166</f>
        <v>Iben Bardino</v>
      </c>
      <c r="C171" s="76"/>
      <c r="D171" s="77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9"/>
      <c r="R171" s="79"/>
      <c r="S171" s="79"/>
      <c r="T171" s="79"/>
      <c r="U171" s="79"/>
      <c r="V171" s="79"/>
      <c r="W171" s="79"/>
      <c r="X171" s="214"/>
    </row>
    <row r="172" spans="1:24" ht="13.5" thickBot="1">
      <c r="A172" s="181" t="s">
        <v>59</v>
      </c>
      <c r="B172" s="199"/>
      <c r="C172" s="210"/>
      <c r="D172" s="209"/>
      <c r="E172" s="208"/>
      <c r="F172" s="209"/>
      <c r="G172" s="208"/>
      <c r="H172" s="209"/>
      <c r="I172" s="208"/>
      <c r="J172" s="209"/>
      <c r="K172" s="208"/>
      <c r="L172" s="209"/>
      <c r="M172" s="208"/>
      <c r="N172" s="209"/>
      <c r="O172" s="208"/>
      <c r="P172" s="209"/>
      <c r="Q172" s="208"/>
      <c r="R172" s="209"/>
      <c r="S172" s="208"/>
      <c r="T172" s="209"/>
      <c r="U172" s="208"/>
      <c r="V172" s="210"/>
      <c r="W172" s="209"/>
      <c r="X172" s="216"/>
    </row>
    <row r="173" spans="1:25" ht="12.75">
      <c r="A173" s="81"/>
      <c r="B173" s="198" t="str">
        <f>B168</f>
        <v>Morten Schou</v>
      </c>
      <c r="C173" s="82"/>
      <c r="D173" s="8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9"/>
      <c r="R173" s="79"/>
      <c r="S173" s="79"/>
      <c r="T173" s="79"/>
      <c r="U173" s="79"/>
      <c r="V173" s="79"/>
      <c r="W173" s="79"/>
      <c r="X173" s="214"/>
      <c r="Y173" s="84"/>
    </row>
    <row r="174" spans="1:25" ht="13.5" thickBot="1">
      <c r="A174" s="85"/>
      <c r="B174" s="199"/>
      <c r="C174" s="205"/>
      <c r="D174" s="206"/>
      <c r="E174" s="207"/>
      <c r="F174" s="206"/>
      <c r="G174" s="207"/>
      <c r="H174" s="206"/>
      <c r="I174" s="207"/>
      <c r="J174" s="206"/>
      <c r="K174" s="207"/>
      <c r="L174" s="206"/>
      <c r="M174" s="207"/>
      <c r="N174" s="206"/>
      <c r="O174" s="207"/>
      <c r="P174" s="206"/>
      <c r="Q174" s="207"/>
      <c r="R174" s="206"/>
      <c r="S174" s="207"/>
      <c r="T174" s="206"/>
      <c r="U174" s="207"/>
      <c r="V174" s="205"/>
      <c r="W174" s="206"/>
      <c r="X174" s="215"/>
      <c r="Y174" s="86"/>
    </row>
    <row r="175" spans="1:24" ht="12.75">
      <c r="A175" s="87" t="s">
        <v>46</v>
      </c>
      <c r="B175" s="88"/>
      <c r="C175" s="202" t="s">
        <v>33</v>
      </c>
      <c r="D175" s="203"/>
      <c r="E175" s="204" t="s">
        <v>34</v>
      </c>
      <c r="F175" s="203"/>
      <c r="G175" s="204" t="s">
        <v>35</v>
      </c>
      <c r="H175" s="203"/>
      <c r="I175" s="204" t="s">
        <v>36</v>
      </c>
      <c r="J175" s="203"/>
      <c r="K175" s="204" t="s">
        <v>37</v>
      </c>
      <c r="L175" s="203"/>
      <c r="M175" s="204" t="s">
        <v>38</v>
      </c>
      <c r="N175" s="203"/>
      <c r="O175" s="204" t="s">
        <v>39</v>
      </c>
      <c r="P175" s="203"/>
      <c r="Q175" s="204" t="s">
        <v>40</v>
      </c>
      <c r="R175" s="203"/>
      <c r="S175" s="204" t="s">
        <v>41</v>
      </c>
      <c r="T175" s="203"/>
      <c r="U175" s="204" t="s">
        <v>42</v>
      </c>
      <c r="V175" s="202"/>
      <c r="W175" s="203"/>
      <c r="X175" s="89" t="s">
        <v>9</v>
      </c>
    </row>
    <row r="176" spans="1:24" ht="12.75">
      <c r="A176" s="75" t="s">
        <v>43</v>
      </c>
      <c r="B176" s="198" t="str">
        <f>B171</f>
        <v>Iben Bardino</v>
      </c>
      <c r="C176" s="76"/>
      <c r="D176" s="77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9"/>
      <c r="R176" s="79"/>
      <c r="S176" s="79"/>
      <c r="T176" s="79"/>
      <c r="U176" s="79"/>
      <c r="V176" s="79"/>
      <c r="W176" s="79"/>
      <c r="X176" s="214"/>
    </row>
    <row r="177" spans="1:24" ht="13.5" thickBot="1">
      <c r="A177" s="181" t="s">
        <v>25</v>
      </c>
      <c r="B177" s="199"/>
      <c r="C177" s="210"/>
      <c r="D177" s="209"/>
      <c r="E177" s="208"/>
      <c r="F177" s="209"/>
      <c r="G177" s="208"/>
      <c r="H177" s="209"/>
      <c r="I177" s="208"/>
      <c r="J177" s="209"/>
      <c r="K177" s="208"/>
      <c r="L177" s="209"/>
      <c r="M177" s="208"/>
      <c r="N177" s="209"/>
      <c r="O177" s="208"/>
      <c r="P177" s="209"/>
      <c r="Q177" s="208"/>
      <c r="R177" s="209"/>
      <c r="S177" s="208"/>
      <c r="T177" s="209"/>
      <c r="U177" s="208"/>
      <c r="V177" s="210"/>
      <c r="W177" s="209"/>
      <c r="X177" s="216"/>
    </row>
    <row r="178" spans="1:25" ht="12.75">
      <c r="A178" s="81"/>
      <c r="B178" s="198" t="str">
        <f>B173</f>
        <v>Morten Schou</v>
      </c>
      <c r="C178" s="82"/>
      <c r="D178" s="8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9"/>
      <c r="R178" s="79"/>
      <c r="S178" s="79"/>
      <c r="T178" s="79"/>
      <c r="U178" s="79"/>
      <c r="V178" s="79"/>
      <c r="W178" s="79"/>
      <c r="X178" s="214"/>
      <c r="Y178" s="84"/>
    </row>
    <row r="179" spans="1:25" ht="13.5" thickBot="1">
      <c r="A179" s="85"/>
      <c r="B179" s="199"/>
      <c r="C179" s="205"/>
      <c r="D179" s="206"/>
      <c r="E179" s="207"/>
      <c r="F179" s="206"/>
      <c r="G179" s="207"/>
      <c r="H179" s="206"/>
      <c r="I179" s="207"/>
      <c r="J179" s="206"/>
      <c r="K179" s="207"/>
      <c r="L179" s="206"/>
      <c r="M179" s="207"/>
      <c r="N179" s="206"/>
      <c r="O179" s="207"/>
      <c r="P179" s="206"/>
      <c r="Q179" s="207"/>
      <c r="R179" s="206"/>
      <c r="S179" s="207"/>
      <c r="T179" s="206"/>
      <c r="U179" s="207"/>
      <c r="V179" s="205"/>
      <c r="W179" s="206"/>
      <c r="X179" s="215"/>
      <c r="Y179" s="86"/>
    </row>
    <row r="180" spans="1:24" ht="12.75">
      <c r="A180" s="87" t="s">
        <v>47</v>
      </c>
      <c r="B180" s="88"/>
      <c r="C180" s="202" t="s">
        <v>33</v>
      </c>
      <c r="D180" s="203"/>
      <c r="E180" s="204" t="s">
        <v>34</v>
      </c>
      <c r="F180" s="203"/>
      <c r="G180" s="204" t="s">
        <v>35</v>
      </c>
      <c r="H180" s="203"/>
      <c r="I180" s="204" t="s">
        <v>36</v>
      </c>
      <c r="J180" s="203"/>
      <c r="K180" s="204" t="s">
        <v>37</v>
      </c>
      <c r="L180" s="203"/>
      <c r="M180" s="204" t="s">
        <v>38</v>
      </c>
      <c r="N180" s="203"/>
      <c r="O180" s="204" t="s">
        <v>39</v>
      </c>
      <c r="P180" s="203"/>
      <c r="Q180" s="204" t="s">
        <v>40</v>
      </c>
      <c r="R180" s="203"/>
      <c r="S180" s="204" t="s">
        <v>41</v>
      </c>
      <c r="T180" s="203"/>
      <c r="U180" s="204" t="s">
        <v>42</v>
      </c>
      <c r="V180" s="202"/>
      <c r="W180" s="203"/>
      <c r="X180" s="89" t="s">
        <v>9</v>
      </c>
    </row>
    <row r="181" spans="1:24" ht="12.75">
      <c r="A181" s="75" t="s">
        <v>43</v>
      </c>
      <c r="B181" s="198" t="str">
        <f>B176</f>
        <v>Iben Bardino</v>
      </c>
      <c r="C181" s="76"/>
      <c r="D181" s="77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9"/>
      <c r="R181" s="79"/>
      <c r="S181" s="79"/>
      <c r="T181" s="79"/>
      <c r="U181" s="79"/>
      <c r="V181" s="79"/>
      <c r="W181" s="79"/>
      <c r="X181" s="214"/>
    </row>
    <row r="182" spans="1:24" ht="13.5" thickBot="1">
      <c r="A182" s="181" t="s">
        <v>61</v>
      </c>
      <c r="B182" s="199"/>
      <c r="C182" s="210"/>
      <c r="D182" s="209"/>
      <c r="E182" s="208"/>
      <c r="F182" s="209"/>
      <c r="G182" s="208"/>
      <c r="H182" s="209"/>
      <c r="I182" s="208"/>
      <c r="J182" s="209"/>
      <c r="K182" s="208"/>
      <c r="L182" s="209"/>
      <c r="M182" s="208"/>
      <c r="N182" s="209"/>
      <c r="O182" s="208"/>
      <c r="P182" s="209"/>
      <c r="Q182" s="208"/>
      <c r="R182" s="209"/>
      <c r="S182" s="208"/>
      <c r="T182" s="209"/>
      <c r="U182" s="208"/>
      <c r="V182" s="210"/>
      <c r="W182" s="209"/>
      <c r="X182" s="216"/>
    </row>
    <row r="183" spans="1:25" ht="12.75">
      <c r="A183" s="81"/>
      <c r="B183" s="198" t="str">
        <f>B178</f>
        <v>Morten Schou</v>
      </c>
      <c r="C183" s="82"/>
      <c r="D183" s="8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9"/>
      <c r="R183" s="79"/>
      <c r="S183" s="79"/>
      <c r="T183" s="79"/>
      <c r="U183" s="79"/>
      <c r="V183" s="79"/>
      <c r="W183" s="79"/>
      <c r="X183" s="214"/>
      <c r="Y183" s="84"/>
    </row>
    <row r="184" spans="1:25" ht="13.5" thickBot="1">
      <c r="A184" s="85"/>
      <c r="B184" s="200"/>
      <c r="C184" s="205"/>
      <c r="D184" s="206"/>
      <c r="E184" s="207"/>
      <c r="F184" s="206"/>
      <c r="G184" s="207"/>
      <c r="H184" s="206"/>
      <c r="I184" s="207"/>
      <c r="J184" s="206"/>
      <c r="K184" s="207"/>
      <c r="L184" s="206"/>
      <c r="M184" s="207"/>
      <c r="N184" s="206"/>
      <c r="O184" s="207"/>
      <c r="P184" s="206"/>
      <c r="Q184" s="207"/>
      <c r="R184" s="206"/>
      <c r="S184" s="207"/>
      <c r="T184" s="206"/>
      <c r="U184" s="207"/>
      <c r="V184" s="205"/>
      <c r="W184" s="206"/>
      <c r="X184" s="215"/>
      <c r="Y184" s="86"/>
    </row>
    <row r="185" spans="1:24" ht="12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</sheetData>
  <sheetProtection/>
  <mergeCells count="1062">
    <mergeCell ref="S169:T169"/>
    <mergeCell ref="U169:W169"/>
    <mergeCell ref="B168:B169"/>
    <mergeCell ref="X168:X169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B166:B167"/>
    <mergeCell ref="X166:X167"/>
    <mergeCell ref="C167:D167"/>
    <mergeCell ref="E167:F167"/>
    <mergeCell ref="G167:H167"/>
    <mergeCell ref="I167:J167"/>
    <mergeCell ref="K167:L167"/>
    <mergeCell ref="M167:N167"/>
    <mergeCell ref="G158:I158"/>
    <mergeCell ref="J158:X158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G96:I96"/>
    <mergeCell ref="J96:X96"/>
    <mergeCell ref="A156:X156"/>
    <mergeCell ref="A157:F157"/>
    <mergeCell ref="G157:Q157"/>
    <mergeCell ref="R157:X157"/>
    <mergeCell ref="U151:W151"/>
    <mergeCell ref="X152:X153"/>
    <mergeCell ref="C153:D153"/>
    <mergeCell ref="E153:F153"/>
    <mergeCell ref="S86:T86"/>
    <mergeCell ref="U86:W86"/>
    <mergeCell ref="A94:X94"/>
    <mergeCell ref="K91:L91"/>
    <mergeCell ref="M91:N91"/>
    <mergeCell ref="O91:P91"/>
    <mergeCell ref="C91:D91"/>
    <mergeCell ref="B85:B86"/>
    <mergeCell ref="X85:X86"/>
    <mergeCell ref="C86:D86"/>
    <mergeCell ref="E86:F86"/>
    <mergeCell ref="G86:H86"/>
    <mergeCell ref="I86:J86"/>
    <mergeCell ref="K86:L86"/>
    <mergeCell ref="M86:N86"/>
    <mergeCell ref="O86:P86"/>
    <mergeCell ref="Q86:R86"/>
    <mergeCell ref="G82:H82"/>
    <mergeCell ref="I82:J82"/>
    <mergeCell ref="K82:L82"/>
    <mergeCell ref="M82:N82"/>
    <mergeCell ref="M84:N84"/>
    <mergeCell ref="O84:P84"/>
    <mergeCell ref="Q82:R82"/>
    <mergeCell ref="U45:W45"/>
    <mergeCell ref="A63:X63"/>
    <mergeCell ref="A64:F64"/>
    <mergeCell ref="G64:Q64"/>
    <mergeCell ref="R64:X64"/>
    <mergeCell ref="B44:B45"/>
    <mergeCell ref="X44:X45"/>
    <mergeCell ref="C45:D45"/>
    <mergeCell ref="E45:F45"/>
    <mergeCell ref="G45:H45"/>
    <mergeCell ref="Q45:R45"/>
    <mergeCell ref="Q41:R41"/>
    <mergeCell ref="S41:T41"/>
    <mergeCell ref="S45:T45"/>
    <mergeCell ref="I45:J45"/>
    <mergeCell ref="K45:L45"/>
    <mergeCell ref="M45:N45"/>
    <mergeCell ref="O45:P45"/>
    <mergeCell ref="U41:W41"/>
    <mergeCell ref="B42:B43"/>
    <mergeCell ref="C43:D43"/>
    <mergeCell ref="E43:F43"/>
    <mergeCell ref="G43:H43"/>
    <mergeCell ref="I43:J43"/>
    <mergeCell ref="K43:L43"/>
    <mergeCell ref="M43:N43"/>
    <mergeCell ref="B34:F34"/>
    <mergeCell ref="G34:I34"/>
    <mergeCell ref="J34:X34"/>
    <mergeCell ref="C41:D41"/>
    <mergeCell ref="E41:F41"/>
    <mergeCell ref="G41:H41"/>
    <mergeCell ref="I41:J41"/>
    <mergeCell ref="K41:L41"/>
    <mergeCell ref="M41:N41"/>
    <mergeCell ref="O41:P41"/>
    <mergeCell ref="C182:D182"/>
    <mergeCell ref="E182:F182"/>
    <mergeCell ref="G182:H182"/>
    <mergeCell ref="I182:J182"/>
    <mergeCell ref="K182:L182"/>
    <mergeCell ref="M182:N182"/>
    <mergeCell ref="O180:P180"/>
    <mergeCell ref="Q180:R180"/>
    <mergeCell ref="S180:T180"/>
    <mergeCell ref="U180:W180"/>
    <mergeCell ref="X181:X182"/>
    <mergeCell ref="U182:W182"/>
    <mergeCell ref="S182:T182"/>
    <mergeCell ref="O182:P182"/>
    <mergeCell ref="Q182:R182"/>
    <mergeCell ref="C180:D180"/>
    <mergeCell ref="E180:F180"/>
    <mergeCell ref="G180:H180"/>
    <mergeCell ref="I180:J180"/>
    <mergeCell ref="K180:L180"/>
    <mergeCell ref="M180:N180"/>
    <mergeCell ref="C174:D174"/>
    <mergeCell ref="E174:F174"/>
    <mergeCell ref="G174:H174"/>
    <mergeCell ref="I174:J174"/>
    <mergeCell ref="K174:L174"/>
    <mergeCell ref="M174:N174"/>
    <mergeCell ref="O172:P172"/>
    <mergeCell ref="Q172:R172"/>
    <mergeCell ref="S172:T172"/>
    <mergeCell ref="U172:W172"/>
    <mergeCell ref="X173:X174"/>
    <mergeCell ref="U174:W174"/>
    <mergeCell ref="X171:X172"/>
    <mergeCell ref="S174:T174"/>
    <mergeCell ref="O174:P174"/>
    <mergeCell ref="Q174:R174"/>
    <mergeCell ref="C172:D172"/>
    <mergeCell ref="E172:F172"/>
    <mergeCell ref="G172:H172"/>
    <mergeCell ref="I172:J172"/>
    <mergeCell ref="K172:L172"/>
    <mergeCell ref="M172:N172"/>
    <mergeCell ref="U170:W170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G164:H164"/>
    <mergeCell ref="I164:J164"/>
    <mergeCell ref="S164:T164"/>
    <mergeCell ref="U164:W164"/>
    <mergeCell ref="X163:X164"/>
    <mergeCell ref="K164:L164"/>
    <mergeCell ref="M164:N164"/>
    <mergeCell ref="O164:P164"/>
    <mergeCell ref="Q164:R164"/>
    <mergeCell ref="X161:X162"/>
    <mergeCell ref="U162:W162"/>
    <mergeCell ref="S162:T162"/>
    <mergeCell ref="C162:D162"/>
    <mergeCell ref="E162:F162"/>
    <mergeCell ref="G162:H162"/>
    <mergeCell ref="I162:J162"/>
    <mergeCell ref="K162:L162"/>
    <mergeCell ref="M162:N162"/>
    <mergeCell ref="O162:P162"/>
    <mergeCell ref="S151:T151"/>
    <mergeCell ref="O153:P153"/>
    <mergeCell ref="Q153:R153"/>
    <mergeCell ref="S153:T153"/>
    <mergeCell ref="G160:H160"/>
    <mergeCell ref="I160:J160"/>
    <mergeCell ref="Q160:R160"/>
    <mergeCell ref="S160:T160"/>
    <mergeCell ref="K160:L160"/>
    <mergeCell ref="M160:N160"/>
    <mergeCell ref="O146:P146"/>
    <mergeCell ref="Q146:R146"/>
    <mergeCell ref="G153:H153"/>
    <mergeCell ref="I153:J153"/>
    <mergeCell ref="K153:L153"/>
    <mergeCell ref="M153:N153"/>
    <mergeCell ref="C146:D146"/>
    <mergeCell ref="E146:F146"/>
    <mergeCell ref="G146:H146"/>
    <mergeCell ref="I146:J146"/>
    <mergeCell ref="K146:L146"/>
    <mergeCell ref="M146:N146"/>
    <mergeCell ref="Q144:R144"/>
    <mergeCell ref="S144:T144"/>
    <mergeCell ref="U144:W144"/>
    <mergeCell ref="X145:X146"/>
    <mergeCell ref="U146:W146"/>
    <mergeCell ref="S146:T146"/>
    <mergeCell ref="E144:F144"/>
    <mergeCell ref="G144:H144"/>
    <mergeCell ref="I144:J144"/>
    <mergeCell ref="K144:L144"/>
    <mergeCell ref="M144:N144"/>
    <mergeCell ref="O144:P144"/>
    <mergeCell ref="G138:H138"/>
    <mergeCell ref="I138:J138"/>
    <mergeCell ref="K138:L138"/>
    <mergeCell ref="M138:N138"/>
    <mergeCell ref="O138:P138"/>
    <mergeCell ref="Q138:R138"/>
    <mergeCell ref="S136:T136"/>
    <mergeCell ref="U136:W136"/>
    <mergeCell ref="X137:X138"/>
    <mergeCell ref="U138:W138"/>
    <mergeCell ref="X135:X136"/>
    <mergeCell ref="S138:T138"/>
    <mergeCell ref="G136:H136"/>
    <mergeCell ref="I136:J136"/>
    <mergeCell ref="K136:L136"/>
    <mergeCell ref="M136:N136"/>
    <mergeCell ref="O136:P136"/>
    <mergeCell ref="Q136:R136"/>
    <mergeCell ref="G134:H134"/>
    <mergeCell ref="I134:J134"/>
    <mergeCell ref="K134:L134"/>
    <mergeCell ref="M134:N134"/>
    <mergeCell ref="O134:P134"/>
    <mergeCell ref="Q134:R134"/>
    <mergeCell ref="R126:X126"/>
    <mergeCell ref="U134:W134"/>
    <mergeCell ref="X132:X133"/>
    <mergeCell ref="S133:T133"/>
    <mergeCell ref="U133:W133"/>
    <mergeCell ref="S134:T134"/>
    <mergeCell ref="S129:T129"/>
    <mergeCell ref="U129:W129"/>
    <mergeCell ref="X130:X131"/>
    <mergeCell ref="S131:T131"/>
    <mergeCell ref="X121:X122"/>
    <mergeCell ref="S122:T122"/>
    <mergeCell ref="U122:W122"/>
    <mergeCell ref="A125:X125"/>
    <mergeCell ref="Q122:R122"/>
    <mergeCell ref="C122:D122"/>
    <mergeCell ref="E122:F122"/>
    <mergeCell ref="G122:H122"/>
    <mergeCell ref="I122:J122"/>
    <mergeCell ref="M110:N110"/>
    <mergeCell ref="O110:P110"/>
    <mergeCell ref="Q110:R110"/>
    <mergeCell ref="X116:X117"/>
    <mergeCell ref="C117:D117"/>
    <mergeCell ref="E117:F117"/>
    <mergeCell ref="G117:H117"/>
    <mergeCell ref="I117:J117"/>
    <mergeCell ref="K117:L117"/>
    <mergeCell ref="M117:N117"/>
    <mergeCell ref="S108:T108"/>
    <mergeCell ref="U108:W108"/>
    <mergeCell ref="X109:X110"/>
    <mergeCell ref="U110:W110"/>
    <mergeCell ref="S110:T110"/>
    <mergeCell ref="C110:D110"/>
    <mergeCell ref="E110:F110"/>
    <mergeCell ref="G110:H110"/>
    <mergeCell ref="I110:J110"/>
    <mergeCell ref="K110:L110"/>
    <mergeCell ref="O102:P102"/>
    <mergeCell ref="Q102:R102"/>
    <mergeCell ref="C108:D108"/>
    <mergeCell ref="E108:F108"/>
    <mergeCell ref="G108:H108"/>
    <mergeCell ref="I108:J108"/>
    <mergeCell ref="K108:L108"/>
    <mergeCell ref="M108:N108"/>
    <mergeCell ref="O108:P108"/>
    <mergeCell ref="Q108:R108"/>
    <mergeCell ref="C102:D102"/>
    <mergeCell ref="E102:F102"/>
    <mergeCell ref="G102:H102"/>
    <mergeCell ref="I102:J102"/>
    <mergeCell ref="K102:L102"/>
    <mergeCell ref="M102:N102"/>
    <mergeCell ref="S100:T100"/>
    <mergeCell ref="U100:W100"/>
    <mergeCell ref="X101:X102"/>
    <mergeCell ref="U102:W102"/>
    <mergeCell ref="X99:X100"/>
    <mergeCell ref="S102:T102"/>
    <mergeCell ref="K98:L98"/>
    <mergeCell ref="M98:N98"/>
    <mergeCell ref="O98:P98"/>
    <mergeCell ref="Q98:R98"/>
    <mergeCell ref="G100:H100"/>
    <mergeCell ref="I100:J100"/>
    <mergeCell ref="K100:L100"/>
    <mergeCell ref="M100:N100"/>
    <mergeCell ref="O100:P100"/>
    <mergeCell ref="Q100:R100"/>
    <mergeCell ref="U98:W98"/>
    <mergeCell ref="S98:T98"/>
    <mergeCell ref="R95:X95"/>
    <mergeCell ref="S91:T91"/>
    <mergeCell ref="U91:W91"/>
    <mergeCell ref="X90:X91"/>
    <mergeCell ref="Q91:R91"/>
    <mergeCell ref="G95:Q95"/>
    <mergeCell ref="G98:H98"/>
    <mergeCell ref="I98:J98"/>
    <mergeCell ref="I91:J91"/>
    <mergeCell ref="K89:L89"/>
    <mergeCell ref="E91:F91"/>
    <mergeCell ref="G91:H91"/>
    <mergeCell ref="M89:N89"/>
    <mergeCell ref="O89:P89"/>
    <mergeCell ref="U87:W87"/>
    <mergeCell ref="X88:X89"/>
    <mergeCell ref="U89:W89"/>
    <mergeCell ref="S89:T89"/>
    <mergeCell ref="Q89:R89"/>
    <mergeCell ref="C89:D89"/>
    <mergeCell ref="E89:F89"/>
    <mergeCell ref="G89:H89"/>
    <mergeCell ref="I89:J89"/>
    <mergeCell ref="I87:J87"/>
    <mergeCell ref="K87:L87"/>
    <mergeCell ref="M87:N87"/>
    <mergeCell ref="O87:P87"/>
    <mergeCell ref="Q87:R87"/>
    <mergeCell ref="S87:T87"/>
    <mergeCell ref="S79:T79"/>
    <mergeCell ref="M81:N81"/>
    <mergeCell ref="O81:P81"/>
    <mergeCell ref="S82:T82"/>
    <mergeCell ref="O82:P82"/>
    <mergeCell ref="U79:W79"/>
    <mergeCell ref="X80:X81"/>
    <mergeCell ref="C81:D81"/>
    <mergeCell ref="E81:F81"/>
    <mergeCell ref="G81:H81"/>
    <mergeCell ref="Q81:R81"/>
    <mergeCell ref="S81:T81"/>
    <mergeCell ref="U81:W81"/>
    <mergeCell ref="I81:J81"/>
    <mergeCell ref="K81:L81"/>
    <mergeCell ref="G74:H74"/>
    <mergeCell ref="I74:J74"/>
    <mergeCell ref="K74:L74"/>
    <mergeCell ref="M74:N74"/>
    <mergeCell ref="O74:P74"/>
    <mergeCell ref="Q74:R74"/>
    <mergeCell ref="O72:P72"/>
    <mergeCell ref="Q72:R72"/>
    <mergeCell ref="S72:T72"/>
    <mergeCell ref="U72:W72"/>
    <mergeCell ref="X73:X74"/>
    <mergeCell ref="U74:W74"/>
    <mergeCell ref="S74:T74"/>
    <mergeCell ref="C72:D72"/>
    <mergeCell ref="E72:F72"/>
    <mergeCell ref="G72:H72"/>
    <mergeCell ref="I72:J72"/>
    <mergeCell ref="K72:L72"/>
    <mergeCell ref="M72:N72"/>
    <mergeCell ref="S55:T55"/>
    <mergeCell ref="U55:W55"/>
    <mergeCell ref="X59:X60"/>
    <mergeCell ref="S60:T60"/>
    <mergeCell ref="U60:W60"/>
    <mergeCell ref="S56:T56"/>
    <mergeCell ref="U56:W56"/>
    <mergeCell ref="X57:X58"/>
    <mergeCell ref="S58:T58"/>
    <mergeCell ref="O53:P53"/>
    <mergeCell ref="Q53:R53"/>
    <mergeCell ref="C55:D55"/>
    <mergeCell ref="E55:F55"/>
    <mergeCell ref="G55:H55"/>
    <mergeCell ref="I55:J55"/>
    <mergeCell ref="K55:L55"/>
    <mergeCell ref="M55:N55"/>
    <mergeCell ref="O55:P55"/>
    <mergeCell ref="Q55:R55"/>
    <mergeCell ref="S51:T51"/>
    <mergeCell ref="U51:W51"/>
    <mergeCell ref="X52:X53"/>
    <mergeCell ref="U53:W53"/>
    <mergeCell ref="S53:T53"/>
    <mergeCell ref="E53:F53"/>
    <mergeCell ref="G53:H53"/>
    <mergeCell ref="I53:J53"/>
    <mergeCell ref="K53:L53"/>
    <mergeCell ref="M53:N53"/>
    <mergeCell ref="U48:W48"/>
    <mergeCell ref="X49:X50"/>
    <mergeCell ref="C51:D51"/>
    <mergeCell ref="E51:F51"/>
    <mergeCell ref="G51:H51"/>
    <mergeCell ref="I51:J51"/>
    <mergeCell ref="K51:L51"/>
    <mergeCell ref="M51:N51"/>
    <mergeCell ref="O51:P51"/>
    <mergeCell ref="Q51:R51"/>
    <mergeCell ref="X42:X43"/>
    <mergeCell ref="O43:P43"/>
    <mergeCell ref="Q43:R43"/>
    <mergeCell ref="S43:T43"/>
    <mergeCell ref="U43:W43"/>
    <mergeCell ref="C29:D29"/>
    <mergeCell ref="A32:X32"/>
    <mergeCell ref="A33:F33"/>
    <mergeCell ref="G33:Q33"/>
    <mergeCell ref="R33:X33"/>
    <mergeCell ref="E29:F29"/>
    <mergeCell ref="G29:H29"/>
    <mergeCell ref="I29:J29"/>
    <mergeCell ref="U27:W27"/>
    <mergeCell ref="S29:T29"/>
    <mergeCell ref="K29:L29"/>
    <mergeCell ref="M29:N29"/>
    <mergeCell ref="O29:P29"/>
    <mergeCell ref="Q29:R29"/>
    <mergeCell ref="K27:L27"/>
    <mergeCell ref="X28:X29"/>
    <mergeCell ref="U29:W29"/>
    <mergeCell ref="X26:X27"/>
    <mergeCell ref="M27:N27"/>
    <mergeCell ref="O27:P27"/>
    <mergeCell ref="Q27:R27"/>
    <mergeCell ref="S27:T27"/>
    <mergeCell ref="C25:D25"/>
    <mergeCell ref="E25:F25"/>
    <mergeCell ref="G25:H25"/>
    <mergeCell ref="I25:J25"/>
    <mergeCell ref="C27:D27"/>
    <mergeCell ref="E27:F27"/>
    <mergeCell ref="G27:H27"/>
    <mergeCell ref="I27:J27"/>
    <mergeCell ref="C22:D22"/>
    <mergeCell ref="E22:F22"/>
    <mergeCell ref="S24:T24"/>
    <mergeCell ref="U24:W24"/>
    <mergeCell ref="U25:W25"/>
    <mergeCell ref="K25:L25"/>
    <mergeCell ref="M25:N25"/>
    <mergeCell ref="O25:P25"/>
    <mergeCell ref="Q25:R25"/>
    <mergeCell ref="S25:T25"/>
    <mergeCell ref="O24:P24"/>
    <mergeCell ref="Q24:R24"/>
    <mergeCell ref="C24:D24"/>
    <mergeCell ref="E24:F24"/>
    <mergeCell ref="G24:H24"/>
    <mergeCell ref="I24:J24"/>
    <mergeCell ref="K24:L24"/>
    <mergeCell ref="M24:N24"/>
    <mergeCell ref="G22:H22"/>
    <mergeCell ref="I22:J22"/>
    <mergeCell ref="K22:L22"/>
    <mergeCell ref="M22:N22"/>
    <mergeCell ref="Q20:R20"/>
    <mergeCell ref="S20:T20"/>
    <mergeCell ref="O22:P22"/>
    <mergeCell ref="Q22:R22"/>
    <mergeCell ref="U20:W20"/>
    <mergeCell ref="X21:X22"/>
    <mergeCell ref="U22:W22"/>
    <mergeCell ref="S22:T22"/>
    <mergeCell ref="M19:N19"/>
    <mergeCell ref="O19:P19"/>
    <mergeCell ref="Q19:R19"/>
    <mergeCell ref="O20:P20"/>
    <mergeCell ref="C20:D20"/>
    <mergeCell ref="E20:F20"/>
    <mergeCell ref="G20:H20"/>
    <mergeCell ref="I20:J20"/>
    <mergeCell ref="K20:L20"/>
    <mergeCell ref="M20:N20"/>
    <mergeCell ref="U17:W17"/>
    <mergeCell ref="X18:X19"/>
    <mergeCell ref="U19:W19"/>
    <mergeCell ref="S19:T19"/>
    <mergeCell ref="X16:X17"/>
    <mergeCell ref="C19:D19"/>
    <mergeCell ref="E19:F19"/>
    <mergeCell ref="G19:H19"/>
    <mergeCell ref="I19:J19"/>
    <mergeCell ref="K19:L19"/>
    <mergeCell ref="S15:T15"/>
    <mergeCell ref="C15:D15"/>
    <mergeCell ref="E15:F15"/>
    <mergeCell ref="G15:H15"/>
    <mergeCell ref="I15:J15"/>
    <mergeCell ref="C17:D17"/>
    <mergeCell ref="E17:F17"/>
    <mergeCell ref="G17:H17"/>
    <mergeCell ref="I17:J17"/>
    <mergeCell ref="S17:T17"/>
    <mergeCell ref="G12:H12"/>
    <mergeCell ref="I12:J12"/>
    <mergeCell ref="G14:H14"/>
    <mergeCell ref="I14:J14"/>
    <mergeCell ref="U14:W14"/>
    <mergeCell ref="U15:W15"/>
    <mergeCell ref="K15:L15"/>
    <mergeCell ref="M15:N15"/>
    <mergeCell ref="O15:P15"/>
    <mergeCell ref="Q15:R15"/>
    <mergeCell ref="C10:D10"/>
    <mergeCell ref="E10:F10"/>
    <mergeCell ref="G10:H10"/>
    <mergeCell ref="I10:J10"/>
    <mergeCell ref="G9:H9"/>
    <mergeCell ref="I9:J9"/>
    <mergeCell ref="A1:Y1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I7:J7"/>
    <mergeCell ref="K7:L7"/>
    <mergeCell ref="M7:N7"/>
    <mergeCell ref="O7:P7"/>
    <mergeCell ref="Q7:R7"/>
    <mergeCell ref="R2:X2"/>
    <mergeCell ref="U5:W5"/>
    <mergeCell ref="X6:X7"/>
    <mergeCell ref="S7:T7"/>
    <mergeCell ref="U7:W7"/>
    <mergeCell ref="Q9:R9"/>
    <mergeCell ref="K10:L10"/>
    <mergeCell ref="M10:N10"/>
    <mergeCell ref="O10:P10"/>
    <mergeCell ref="Q10:R10"/>
    <mergeCell ref="A2:F2"/>
    <mergeCell ref="G2:Q2"/>
    <mergeCell ref="C7:D7"/>
    <mergeCell ref="E7:F7"/>
    <mergeCell ref="G7:H7"/>
    <mergeCell ref="S9:T9"/>
    <mergeCell ref="U9:W9"/>
    <mergeCell ref="X8:X9"/>
    <mergeCell ref="S10:T10"/>
    <mergeCell ref="U10:W10"/>
    <mergeCell ref="G127:I127"/>
    <mergeCell ref="J127:X127"/>
    <mergeCell ref="K9:L9"/>
    <mergeCell ref="M9:N9"/>
    <mergeCell ref="O9:P9"/>
    <mergeCell ref="X11:X12"/>
    <mergeCell ref="U12:W12"/>
    <mergeCell ref="K12:L12"/>
    <mergeCell ref="X13:X14"/>
    <mergeCell ref="Q12:R12"/>
    <mergeCell ref="S12:T12"/>
    <mergeCell ref="M12:N12"/>
    <mergeCell ref="O12:P12"/>
    <mergeCell ref="X23:X24"/>
    <mergeCell ref="K14:L14"/>
    <mergeCell ref="M14:N14"/>
    <mergeCell ref="O14:P14"/>
    <mergeCell ref="Q14:R14"/>
    <mergeCell ref="S14:T14"/>
    <mergeCell ref="K17:L17"/>
    <mergeCell ref="M17:N17"/>
    <mergeCell ref="O17:P17"/>
    <mergeCell ref="Q17:R17"/>
    <mergeCell ref="K36:L36"/>
    <mergeCell ref="M36:N36"/>
    <mergeCell ref="O36:P36"/>
    <mergeCell ref="Q36:R36"/>
    <mergeCell ref="C36:D36"/>
    <mergeCell ref="E36:F36"/>
    <mergeCell ref="G36:H36"/>
    <mergeCell ref="I36:J36"/>
    <mergeCell ref="E38:F38"/>
    <mergeCell ref="G38:H38"/>
    <mergeCell ref="I38:J38"/>
    <mergeCell ref="K38:L38"/>
    <mergeCell ref="M38:N38"/>
    <mergeCell ref="O38:P38"/>
    <mergeCell ref="U38:W38"/>
    <mergeCell ref="X39:X40"/>
    <mergeCell ref="S40:T40"/>
    <mergeCell ref="U40:W40"/>
    <mergeCell ref="S36:T36"/>
    <mergeCell ref="U36:W36"/>
    <mergeCell ref="X37:X38"/>
    <mergeCell ref="Q48:R48"/>
    <mergeCell ref="S48:T48"/>
    <mergeCell ref="G40:H40"/>
    <mergeCell ref="I40:J40"/>
    <mergeCell ref="Q38:R38"/>
    <mergeCell ref="K40:L40"/>
    <mergeCell ref="M40:N40"/>
    <mergeCell ref="O40:P40"/>
    <mergeCell ref="Q40:R40"/>
    <mergeCell ref="S38:T38"/>
    <mergeCell ref="G46:H46"/>
    <mergeCell ref="I46:J46"/>
    <mergeCell ref="X47:X48"/>
    <mergeCell ref="C48:D48"/>
    <mergeCell ref="E48:F48"/>
    <mergeCell ref="G48:H48"/>
    <mergeCell ref="I48:J48"/>
    <mergeCell ref="K48:L48"/>
    <mergeCell ref="M48:N48"/>
    <mergeCell ref="O48:P48"/>
    <mergeCell ref="S46:T46"/>
    <mergeCell ref="U46:W46"/>
    <mergeCell ref="K46:L46"/>
    <mergeCell ref="M46:N46"/>
    <mergeCell ref="O46:P46"/>
    <mergeCell ref="Q46:R46"/>
    <mergeCell ref="K50:L50"/>
    <mergeCell ref="M50:N50"/>
    <mergeCell ref="O50:P50"/>
    <mergeCell ref="Q50:R50"/>
    <mergeCell ref="G50:H50"/>
    <mergeCell ref="I50:J50"/>
    <mergeCell ref="E58:F58"/>
    <mergeCell ref="G58:H58"/>
    <mergeCell ref="I58:J58"/>
    <mergeCell ref="S50:T50"/>
    <mergeCell ref="U50:W50"/>
    <mergeCell ref="X54:X55"/>
    <mergeCell ref="E56:F56"/>
    <mergeCell ref="G56:H56"/>
    <mergeCell ref="I56:J56"/>
    <mergeCell ref="K56:L56"/>
    <mergeCell ref="Q56:R56"/>
    <mergeCell ref="K58:L58"/>
    <mergeCell ref="M58:N58"/>
    <mergeCell ref="O58:P58"/>
    <mergeCell ref="Q58:R58"/>
    <mergeCell ref="U58:W58"/>
    <mergeCell ref="M56:N56"/>
    <mergeCell ref="O56:P56"/>
    <mergeCell ref="M67:N67"/>
    <mergeCell ref="O67:P67"/>
    <mergeCell ref="Q67:R67"/>
    <mergeCell ref="O60:P60"/>
    <mergeCell ref="Q60:R60"/>
    <mergeCell ref="C60:D60"/>
    <mergeCell ref="E60:F60"/>
    <mergeCell ref="G60:H60"/>
    <mergeCell ref="I60:J60"/>
    <mergeCell ref="K69:L69"/>
    <mergeCell ref="M69:N69"/>
    <mergeCell ref="O69:P69"/>
    <mergeCell ref="G67:H67"/>
    <mergeCell ref="I67:J67"/>
    <mergeCell ref="K60:L60"/>
    <mergeCell ref="M60:N60"/>
    <mergeCell ref="G65:I65"/>
    <mergeCell ref="J65:X65"/>
    <mergeCell ref="K67:L67"/>
    <mergeCell ref="U69:W69"/>
    <mergeCell ref="X70:X71"/>
    <mergeCell ref="S71:T71"/>
    <mergeCell ref="U71:W71"/>
    <mergeCell ref="S67:T67"/>
    <mergeCell ref="U67:W67"/>
    <mergeCell ref="X68:X69"/>
    <mergeCell ref="G71:H71"/>
    <mergeCell ref="I71:J71"/>
    <mergeCell ref="Q69:R69"/>
    <mergeCell ref="S69:T69"/>
    <mergeCell ref="K71:L71"/>
    <mergeCell ref="M71:N71"/>
    <mergeCell ref="O71:P71"/>
    <mergeCell ref="Q71:R71"/>
    <mergeCell ref="G69:H69"/>
    <mergeCell ref="I69:J69"/>
    <mergeCell ref="X75:X76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W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W77"/>
    <mergeCell ref="X78:X79"/>
    <mergeCell ref="C79:D79"/>
    <mergeCell ref="E79:F79"/>
    <mergeCell ref="G79:H79"/>
    <mergeCell ref="I79:J79"/>
    <mergeCell ref="K79:L79"/>
    <mergeCell ref="M79:N79"/>
    <mergeCell ref="O79:P79"/>
    <mergeCell ref="Q79:R79"/>
    <mergeCell ref="X83:X84"/>
    <mergeCell ref="C84:D84"/>
    <mergeCell ref="E84:F84"/>
    <mergeCell ref="G84:H84"/>
    <mergeCell ref="I84:J84"/>
    <mergeCell ref="K84:L84"/>
    <mergeCell ref="Q84:R84"/>
    <mergeCell ref="S84:T84"/>
    <mergeCell ref="U84:W84"/>
    <mergeCell ref="C103:D103"/>
    <mergeCell ref="E103:F103"/>
    <mergeCell ref="G103:H103"/>
    <mergeCell ref="I103:J103"/>
    <mergeCell ref="U82:W82"/>
    <mergeCell ref="B83:B84"/>
    <mergeCell ref="C82:D82"/>
    <mergeCell ref="E82:F82"/>
    <mergeCell ref="E87:F87"/>
    <mergeCell ref="G87:H87"/>
    <mergeCell ref="O105:P105"/>
    <mergeCell ref="Q105:R105"/>
    <mergeCell ref="S105:T105"/>
    <mergeCell ref="K103:L103"/>
    <mergeCell ref="M103:N103"/>
    <mergeCell ref="O103:P103"/>
    <mergeCell ref="Q103:R103"/>
    <mergeCell ref="C105:D105"/>
    <mergeCell ref="E105:F105"/>
    <mergeCell ref="G105:H105"/>
    <mergeCell ref="I105:J105"/>
    <mergeCell ref="K105:L105"/>
    <mergeCell ref="M105:N105"/>
    <mergeCell ref="U105:W105"/>
    <mergeCell ref="S103:T103"/>
    <mergeCell ref="U103:W103"/>
    <mergeCell ref="X106:X107"/>
    <mergeCell ref="S107:T107"/>
    <mergeCell ref="U107:W107"/>
    <mergeCell ref="X104:X105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X111:X112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W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W113"/>
    <mergeCell ref="X114:X115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Q117:R117"/>
    <mergeCell ref="S117:T117"/>
    <mergeCell ref="U117:W117"/>
    <mergeCell ref="S115:T115"/>
    <mergeCell ref="U115:W115"/>
    <mergeCell ref="O117:P117"/>
    <mergeCell ref="U118:W118"/>
    <mergeCell ref="X119:X120"/>
    <mergeCell ref="S120:T120"/>
    <mergeCell ref="U120:W120"/>
    <mergeCell ref="S118:T118"/>
    <mergeCell ref="C118:D118"/>
    <mergeCell ref="E118:F118"/>
    <mergeCell ref="G118:H118"/>
    <mergeCell ref="I118:J118"/>
    <mergeCell ref="G120:H120"/>
    <mergeCell ref="I120:J120"/>
    <mergeCell ref="Q118:R118"/>
    <mergeCell ref="K120:L120"/>
    <mergeCell ref="M120:N120"/>
    <mergeCell ref="O120:P120"/>
    <mergeCell ref="Q120:R120"/>
    <mergeCell ref="K118:L118"/>
    <mergeCell ref="M118:N118"/>
    <mergeCell ref="O118:P118"/>
    <mergeCell ref="O129:P129"/>
    <mergeCell ref="K122:L122"/>
    <mergeCell ref="M122:N122"/>
    <mergeCell ref="O122:P122"/>
    <mergeCell ref="G126:Q126"/>
    <mergeCell ref="G129:H129"/>
    <mergeCell ref="I129:J129"/>
    <mergeCell ref="K129:L129"/>
    <mergeCell ref="M129:N129"/>
    <mergeCell ref="Q129:R129"/>
    <mergeCell ref="U131:W131"/>
    <mergeCell ref="O131:P131"/>
    <mergeCell ref="Q131:R131"/>
    <mergeCell ref="C131:D131"/>
    <mergeCell ref="E131:F131"/>
    <mergeCell ref="G131:H131"/>
    <mergeCell ref="I131:J131"/>
    <mergeCell ref="G133:H133"/>
    <mergeCell ref="I133:J133"/>
    <mergeCell ref="K131:L131"/>
    <mergeCell ref="M131:N131"/>
    <mergeCell ref="K133:L133"/>
    <mergeCell ref="M133:N133"/>
    <mergeCell ref="O133:P133"/>
    <mergeCell ref="Q133:R133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W139"/>
    <mergeCell ref="X140:X141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S141:T141"/>
    <mergeCell ref="U141:W141"/>
    <mergeCell ref="X142:X143"/>
    <mergeCell ref="S143:T143"/>
    <mergeCell ref="U143:W143"/>
    <mergeCell ref="K143:L143"/>
    <mergeCell ref="M143:N143"/>
    <mergeCell ref="O143:P143"/>
    <mergeCell ref="Q143:R143"/>
    <mergeCell ref="C143:D143"/>
    <mergeCell ref="E143:F143"/>
    <mergeCell ref="G143:H143"/>
    <mergeCell ref="I143:J143"/>
    <mergeCell ref="X147:X148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W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W149"/>
    <mergeCell ref="X150:X151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U153:W153"/>
    <mergeCell ref="O167:P167"/>
    <mergeCell ref="Q167:R167"/>
    <mergeCell ref="S167:T167"/>
    <mergeCell ref="U167:W167"/>
    <mergeCell ref="U160:W160"/>
    <mergeCell ref="Q162:R162"/>
    <mergeCell ref="S165:T165"/>
    <mergeCell ref="U165:W165"/>
    <mergeCell ref="O160:P160"/>
    <mergeCell ref="K175:L175"/>
    <mergeCell ref="M175:N175"/>
    <mergeCell ref="O175:P175"/>
    <mergeCell ref="Q175:R175"/>
    <mergeCell ref="C175:D175"/>
    <mergeCell ref="E175:F175"/>
    <mergeCell ref="G175:H175"/>
    <mergeCell ref="I175:J175"/>
    <mergeCell ref="S175:T175"/>
    <mergeCell ref="U175:W175"/>
    <mergeCell ref="X176:X177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S177:T177"/>
    <mergeCell ref="U177:W177"/>
    <mergeCell ref="X178:X179"/>
    <mergeCell ref="S179:T179"/>
    <mergeCell ref="U179:W179"/>
    <mergeCell ref="K179:L179"/>
    <mergeCell ref="M179:N179"/>
    <mergeCell ref="O179:P179"/>
    <mergeCell ref="Q179:R179"/>
    <mergeCell ref="C179:D179"/>
    <mergeCell ref="E179:F179"/>
    <mergeCell ref="G179:H179"/>
    <mergeCell ref="I179:J179"/>
    <mergeCell ref="X183:X184"/>
    <mergeCell ref="C184:D184"/>
    <mergeCell ref="E184:F184"/>
    <mergeCell ref="G184:H184"/>
    <mergeCell ref="I184:J184"/>
    <mergeCell ref="K184:L184"/>
    <mergeCell ref="M184:N184"/>
    <mergeCell ref="O184:P184"/>
    <mergeCell ref="Q184:R184"/>
    <mergeCell ref="S184:T184"/>
    <mergeCell ref="U184:W184"/>
    <mergeCell ref="G3:I3"/>
    <mergeCell ref="J3:X3"/>
    <mergeCell ref="B6:B7"/>
    <mergeCell ref="B8:B9"/>
    <mergeCell ref="B11:B12"/>
    <mergeCell ref="B13:B14"/>
    <mergeCell ref="B16:B17"/>
    <mergeCell ref="B18:B19"/>
    <mergeCell ref="B21:B22"/>
    <mergeCell ref="B28:B29"/>
    <mergeCell ref="B3:F3"/>
    <mergeCell ref="B23:B24"/>
    <mergeCell ref="B26:B27"/>
    <mergeCell ref="C9:D9"/>
    <mergeCell ref="E9:F9"/>
    <mergeCell ref="C12:D12"/>
    <mergeCell ref="E12:F12"/>
    <mergeCell ref="C14:D14"/>
    <mergeCell ref="E14:F14"/>
    <mergeCell ref="E50:F50"/>
    <mergeCell ref="C46:D46"/>
    <mergeCell ref="E46:F46"/>
    <mergeCell ref="B37:B38"/>
    <mergeCell ref="B39:B40"/>
    <mergeCell ref="B47:B48"/>
    <mergeCell ref="B49:B50"/>
    <mergeCell ref="E40:F40"/>
    <mergeCell ref="C40:D40"/>
    <mergeCell ref="C38:D38"/>
    <mergeCell ref="B52:B53"/>
    <mergeCell ref="B54:B55"/>
    <mergeCell ref="B57:B58"/>
    <mergeCell ref="C50:D50"/>
    <mergeCell ref="C58:D58"/>
    <mergeCell ref="C53:D53"/>
    <mergeCell ref="C56:D56"/>
    <mergeCell ref="B59:B60"/>
    <mergeCell ref="B68:B69"/>
    <mergeCell ref="B70:B71"/>
    <mergeCell ref="B65:F65"/>
    <mergeCell ref="C71:D71"/>
    <mergeCell ref="E71:F71"/>
    <mergeCell ref="C67:D67"/>
    <mergeCell ref="E67:F67"/>
    <mergeCell ref="C69:D69"/>
    <mergeCell ref="E69:F69"/>
    <mergeCell ref="C98:D98"/>
    <mergeCell ref="C100:D100"/>
    <mergeCell ref="E100:F100"/>
    <mergeCell ref="B73:B74"/>
    <mergeCell ref="B75:B76"/>
    <mergeCell ref="B78:B79"/>
    <mergeCell ref="B80:B81"/>
    <mergeCell ref="C74:D74"/>
    <mergeCell ref="E74:F74"/>
    <mergeCell ref="C87:D87"/>
    <mergeCell ref="B101:B102"/>
    <mergeCell ref="B104:B105"/>
    <mergeCell ref="B106:B107"/>
    <mergeCell ref="B109:B110"/>
    <mergeCell ref="B88:B89"/>
    <mergeCell ref="B90:B91"/>
    <mergeCell ref="B96:F96"/>
    <mergeCell ref="B99:B100"/>
    <mergeCell ref="A95:F95"/>
    <mergeCell ref="E98:F98"/>
    <mergeCell ref="E129:F129"/>
    <mergeCell ref="B111:B112"/>
    <mergeCell ref="B114:B115"/>
    <mergeCell ref="B116:B117"/>
    <mergeCell ref="B119:B120"/>
    <mergeCell ref="E120:F120"/>
    <mergeCell ref="A126:F126"/>
    <mergeCell ref="C120:D120"/>
    <mergeCell ref="B127:F127"/>
    <mergeCell ref="B121:B122"/>
    <mergeCell ref="C129:D129"/>
    <mergeCell ref="B142:B143"/>
    <mergeCell ref="B135:B136"/>
    <mergeCell ref="B137:B138"/>
    <mergeCell ref="B140:B141"/>
    <mergeCell ref="B130:B131"/>
    <mergeCell ref="B132:B133"/>
    <mergeCell ref="C134:D134"/>
    <mergeCell ref="C136:D136"/>
    <mergeCell ref="C138:D138"/>
    <mergeCell ref="B145:B146"/>
    <mergeCell ref="B147:B148"/>
    <mergeCell ref="B150:B151"/>
    <mergeCell ref="B152:B153"/>
    <mergeCell ref="C133:D133"/>
    <mergeCell ref="E133:F133"/>
    <mergeCell ref="E134:F134"/>
    <mergeCell ref="E136:F136"/>
    <mergeCell ref="E138:F138"/>
    <mergeCell ref="C144:D144"/>
    <mergeCell ref="B161:B162"/>
    <mergeCell ref="B163:B164"/>
    <mergeCell ref="B158:F158"/>
    <mergeCell ref="C160:D160"/>
    <mergeCell ref="E160:F160"/>
    <mergeCell ref="C164:D164"/>
    <mergeCell ref="E164:F164"/>
    <mergeCell ref="B181:B182"/>
    <mergeCell ref="B183:B184"/>
    <mergeCell ref="B171:B172"/>
    <mergeCell ref="B173:B174"/>
    <mergeCell ref="B176:B177"/>
    <mergeCell ref="B178:B179"/>
  </mergeCells>
  <printOptions/>
  <pageMargins left="0.7874015748031497" right="0.3937007874015748" top="1.3779527559055118" bottom="1.1811023622047245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85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13.7109375" style="64" customWidth="1"/>
    <col min="2" max="2" width="19.00390625" style="64" customWidth="1"/>
    <col min="3" max="16" width="3.7109375" style="0" customWidth="1"/>
    <col min="17" max="23" width="3.7109375" style="92" customWidth="1"/>
  </cols>
  <sheetData>
    <row r="1" spans="1:25" ht="20.25">
      <c r="A1" s="221" t="str">
        <f>'Slagsedler Damer'!A1:Y1</f>
        <v>SM Mix Matzplayfinaler 2009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</row>
    <row r="2" spans="1:25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>
        <f>Resultatliste!A26</f>
        <v>1</v>
      </c>
    </row>
    <row r="3" spans="1:24" s="66" customFormat="1" ht="18.75" thickBot="1">
      <c r="A3" s="65" t="s">
        <v>48</v>
      </c>
      <c r="B3" s="201" t="e">
        <f>Resultatliste!#REF!</f>
        <v>#REF!</v>
      </c>
      <c r="C3" s="201"/>
      <c r="D3" s="201"/>
      <c r="E3" s="201"/>
      <c r="F3" s="201"/>
      <c r="G3" s="201" t="s">
        <v>49</v>
      </c>
      <c r="H3" s="201"/>
      <c r="I3" s="201"/>
      <c r="J3" s="201" t="s">
        <v>49</v>
      </c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ht="13.5" thickBot="1">
      <c r="A4" s="67"/>
      <c r="B4" s="68" t="s">
        <v>49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70"/>
      <c r="S4" s="70"/>
      <c r="T4" s="70"/>
      <c r="U4" s="70"/>
      <c r="V4" s="70"/>
      <c r="W4" s="70"/>
      <c r="X4" s="71"/>
    </row>
    <row r="5" spans="1:24" ht="12.75">
      <c r="A5" s="72" t="s">
        <v>32</v>
      </c>
      <c r="B5" s="73"/>
      <c r="C5" s="222" t="s">
        <v>33</v>
      </c>
      <c r="D5" s="220"/>
      <c r="E5" s="220" t="s">
        <v>34</v>
      </c>
      <c r="F5" s="220"/>
      <c r="G5" s="220" t="s">
        <v>35</v>
      </c>
      <c r="H5" s="220"/>
      <c r="I5" s="220" t="s">
        <v>36</v>
      </c>
      <c r="J5" s="220"/>
      <c r="K5" s="220" t="s">
        <v>37</v>
      </c>
      <c r="L5" s="220"/>
      <c r="M5" s="220" t="s">
        <v>38</v>
      </c>
      <c r="N5" s="220"/>
      <c r="O5" s="220" t="s">
        <v>39</v>
      </c>
      <c r="P5" s="220"/>
      <c r="Q5" s="220" t="s">
        <v>40</v>
      </c>
      <c r="R5" s="220"/>
      <c r="S5" s="220" t="s">
        <v>41</v>
      </c>
      <c r="T5" s="220"/>
      <c r="U5" s="220" t="s">
        <v>42</v>
      </c>
      <c r="V5" s="220"/>
      <c r="W5" s="220"/>
      <c r="X5" s="74" t="s">
        <v>9</v>
      </c>
    </row>
    <row r="6" spans="1:24" ht="12.75">
      <c r="A6" s="75" t="s">
        <v>43</v>
      </c>
      <c r="B6" s="198" t="e">
        <f>Resultatliste!#REF!</f>
        <v>#REF!</v>
      </c>
      <c r="C6" s="76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9"/>
      <c r="S6" s="79"/>
      <c r="T6" s="79"/>
      <c r="U6" s="79"/>
      <c r="V6" s="79"/>
      <c r="W6" s="79"/>
      <c r="X6" s="217"/>
    </row>
    <row r="7" spans="1:24" ht="13.5" thickBot="1">
      <c r="A7" s="80" t="s">
        <v>2</v>
      </c>
      <c r="B7" s="199"/>
      <c r="C7" s="209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7"/>
    </row>
    <row r="8" spans="1:25" ht="12.75">
      <c r="A8" s="81"/>
      <c r="B8" s="198" t="e">
        <f>Resultatliste!#REF!</f>
        <v>#REF!</v>
      </c>
      <c r="C8" s="82"/>
      <c r="D8" s="83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79"/>
      <c r="S8" s="79"/>
      <c r="T8" s="79"/>
      <c r="U8" s="79"/>
      <c r="V8" s="79"/>
      <c r="W8" s="79"/>
      <c r="X8" s="217"/>
      <c r="Y8" s="84"/>
    </row>
    <row r="9" spans="1:25" ht="13.5" thickBot="1">
      <c r="A9" s="85"/>
      <c r="B9" s="199"/>
      <c r="C9" s="206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8"/>
      <c r="Y9" s="86"/>
    </row>
    <row r="10" spans="1:24" ht="12.75">
      <c r="A10" s="87" t="s">
        <v>44</v>
      </c>
      <c r="B10" s="88"/>
      <c r="C10" s="203" t="s">
        <v>33</v>
      </c>
      <c r="D10" s="219"/>
      <c r="E10" s="219" t="s">
        <v>34</v>
      </c>
      <c r="F10" s="219"/>
      <c r="G10" s="219" t="s">
        <v>35</v>
      </c>
      <c r="H10" s="219"/>
      <c r="I10" s="219" t="s">
        <v>36</v>
      </c>
      <c r="J10" s="219"/>
      <c r="K10" s="219" t="s">
        <v>37</v>
      </c>
      <c r="L10" s="219"/>
      <c r="M10" s="219" t="s">
        <v>38</v>
      </c>
      <c r="N10" s="219"/>
      <c r="O10" s="219" t="s">
        <v>39</v>
      </c>
      <c r="P10" s="219"/>
      <c r="Q10" s="219" t="s">
        <v>40</v>
      </c>
      <c r="R10" s="219"/>
      <c r="S10" s="219" t="s">
        <v>41</v>
      </c>
      <c r="T10" s="219"/>
      <c r="U10" s="219" t="s">
        <v>42</v>
      </c>
      <c r="V10" s="219"/>
      <c r="W10" s="219"/>
      <c r="X10" s="89" t="s">
        <v>9</v>
      </c>
    </row>
    <row r="11" spans="1:24" ht="12.75">
      <c r="A11" s="75" t="s">
        <v>43</v>
      </c>
      <c r="B11" s="198" t="e">
        <f>B6</f>
        <v>#REF!</v>
      </c>
      <c r="C11" s="76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79"/>
      <c r="S11" s="79"/>
      <c r="T11" s="79"/>
      <c r="U11" s="79"/>
      <c r="V11" s="79"/>
      <c r="W11" s="79"/>
      <c r="X11" s="217"/>
    </row>
    <row r="12" spans="1:24" ht="13.5" thickBot="1">
      <c r="A12" s="80" t="s">
        <v>27</v>
      </c>
      <c r="B12" s="199"/>
      <c r="C12" s="209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7"/>
    </row>
    <row r="13" spans="1:25" ht="12.75">
      <c r="A13" s="81"/>
      <c r="B13" s="198" t="e">
        <f>B8</f>
        <v>#REF!</v>
      </c>
      <c r="C13" s="82"/>
      <c r="D13" s="83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79"/>
      <c r="S13" s="79"/>
      <c r="T13" s="79"/>
      <c r="U13" s="79"/>
      <c r="V13" s="79"/>
      <c r="W13" s="79"/>
      <c r="X13" s="217"/>
      <c r="Y13" s="84" t="s">
        <v>49</v>
      </c>
    </row>
    <row r="14" spans="1:25" ht="13.5" thickBot="1">
      <c r="A14" s="85"/>
      <c r="B14" s="199"/>
      <c r="C14" s="206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8"/>
      <c r="Y14" s="86"/>
    </row>
    <row r="15" spans="1:24" ht="12.75">
      <c r="A15" s="87" t="s">
        <v>45</v>
      </c>
      <c r="B15" s="88"/>
      <c r="C15" s="203" t="s">
        <v>33</v>
      </c>
      <c r="D15" s="219"/>
      <c r="E15" s="219" t="s">
        <v>34</v>
      </c>
      <c r="F15" s="219"/>
      <c r="G15" s="219" t="s">
        <v>35</v>
      </c>
      <c r="H15" s="219"/>
      <c r="I15" s="219" t="s">
        <v>36</v>
      </c>
      <c r="J15" s="219"/>
      <c r="K15" s="219" t="s">
        <v>37</v>
      </c>
      <c r="L15" s="219"/>
      <c r="M15" s="219" t="s">
        <v>38</v>
      </c>
      <c r="N15" s="219"/>
      <c r="O15" s="219" t="s">
        <v>39</v>
      </c>
      <c r="P15" s="219"/>
      <c r="Q15" s="219" t="s">
        <v>40</v>
      </c>
      <c r="R15" s="219"/>
      <c r="S15" s="219" t="s">
        <v>41</v>
      </c>
      <c r="T15" s="219"/>
      <c r="U15" s="219" t="s">
        <v>42</v>
      </c>
      <c r="V15" s="219"/>
      <c r="W15" s="219"/>
      <c r="X15" s="89" t="s">
        <v>9</v>
      </c>
    </row>
    <row r="16" spans="1:24" ht="12.75">
      <c r="A16" s="75" t="s">
        <v>43</v>
      </c>
      <c r="B16" s="198" t="e">
        <f>B11</f>
        <v>#REF!</v>
      </c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9"/>
      <c r="R16" s="79"/>
      <c r="S16" s="79"/>
      <c r="T16" s="79"/>
      <c r="U16" s="79"/>
      <c r="V16" s="79"/>
      <c r="W16" s="79"/>
      <c r="X16" s="217"/>
    </row>
    <row r="17" spans="1:24" ht="13.5" thickBot="1">
      <c r="A17" s="80" t="s">
        <v>28</v>
      </c>
      <c r="B17" s="199"/>
      <c r="C17" s="209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7"/>
    </row>
    <row r="18" spans="1:25" ht="12.75">
      <c r="A18" s="81"/>
      <c r="B18" s="198" t="e">
        <f>B13</f>
        <v>#REF!</v>
      </c>
      <c r="C18" s="82"/>
      <c r="D18" s="83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79"/>
      <c r="S18" s="79"/>
      <c r="T18" s="79"/>
      <c r="U18" s="79"/>
      <c r="V18" s="79"/>
      <c r="W18" s="79"/>
      <c r="X18" s="217"/>
      <c r="Y18" s="84"/>
    </row>
    <row r="19" spans="1:25" ht="13.5" thickBot="1">
      <c r="A19" s="85"/>
      <c r="B19" s="199"/>
      <c r="C19" s="206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8"/>
      <c r="Y19" s="86"/>
    </row>
    <row r="20" spans="1:24" ht="12.75">
      <c r="A20" s="87" t="s">
        <v>46</v>
      </c>
      <c r="B20" s="88"/>
      <c r="C20" s="203" t="s">
        <v>33</v>
      </c>
      <c r="D20" s="219"/>
      <c r="E20" s="219" t="s">
        <v>34</v>
      </c>
      <c r="F20" s="219"/>
      <c r="G20" s="219" t="s">
        <v>35</v>
      </c>
      <c r="H20" s="219"/>
      <c r="I20" s="219" t="s">
        <v>36</v>
      </c>
      <c r="J20" s="219"/>
      <c r="K20" s="219" t="s">
        <v>37</v>
      </c>
      <c r="L20" s="219"/>
      <c r="M20" s="219" t="s">
        <v>38</v>
      </c>
      <c r="N20" s="219"/>
      <c r="O20" s="219" t="s">
        <v>39</v>
      </c>
      <c r="P20" s="219"/>
      <c r="Q20" s="219" t="s">
        <v>40</v>
      </c>
      <c r="R20" s="219"/>
      <c r="S20" s="219" t="s">
        <v>41</v>
      </c>
      <c r="T20" s="219"/>
      <c r="U20" s="219" t="s">
        <v>42</v>
      </c>
      <c r="V20" s="219"/>
      <c r="W20" s="219"/>
      <c r="X20" s="89" t="s">
        <v>9</v>
      </c>
    </row>
    <row r="21" spans="1:24" ht="12.75">
      <c r="A21" s="75" t="s">
        <v>43</v>
      </c>
      <c r="B21" s="198" t="e">
        <f>B6</f>
        <v>#REF!</v>
      </c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79"/>
      <c r="S21" s="79"/>
      <c r="T21" s="79"/>
      <c r="U21" s="79"/>
      <c r="V21" s="79"/>
      <c r="W21" s="79"/>
      <c r="X21" s="217"/>
    </row>
    <row r="22" spans="1:24" ht="13.5" thickBot="1">
      <c r="A22" s="80" t="s">
        <v>2</v>
      </c>
      <c r="B22" s="199"/>
      <c r="C22" s="209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7"/>
    </row>
    <row r="23" spans="1:25" ht="12.75">
      <c r="A23" s="81"/>
      <c r="B23" s="198" t="e">
        <f>B8</f>
        <v>#REF!</v>
      </c>
      <c r="C23" s="82"/>
      <c r="D23" s="83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79"/>
      <c r="X23" s="217"/>
      <c r="Y23" s="84"/>
    </row>
    <row r="24" spans="1:25" ht="13.5" thickBot="1">
      <c r="A24" s="85"/>
      <c r="B24" s="200"/>
      <c r="C24" s="206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8"/>
      <c r="Y24" s="86"/>
    </row>
    <row r="25" spans="1:24" ht="12.75">
      <c r="A25" s="87" t="s">
        <v>47</v>
      </c>
      <c r="B25" s="88"/>
      <c r="C25" s="203" t="s">
        <v>33</v>
      </c>
      <c r="D25" s="219"/>
      <c r="E25" s="219" t="s">
        <v>34</v>
      </c>
      <c r="F25" s="219"/>
      <c r="G25" s="219" t="s">
        <v>35</v>
      </c>
      <c r="H25" s="219"/>
      <c r="I25" s="219" t="s">
        <v>36</v>
      </c>
      <c r="J25" s="219"/>
      <c r="K25" s="219" t="s">
        <v>37</v>
      </c>
      <c r="L25" s="219"/>
      <c r="M25" s="219" t="s">
        <v>38</v>
      </c>
      <c r="N25" s="219"/>
      <c r="O25" s="219" t="s">
        <v>39</v>
      </c>
      <c r="P25" s="219"/>
      <c r="Q25" s="219" t="s">
        <v>40</v>
      </c>
      <c r="R25" s="219"/>
      <c r="S25" s="219" t="s">
        <v>41</v>
      </c>
      <c r="T25" s="219"/>
      <c r="U25" s="219" t="s">
        <v>42</v>
      </c>
      <c r="V25" s="219"/>
      <c r="W25" s="219"/>
      <c r="X25" s="89" t="s">
        <v>9</v>
      </c>
    </row>
    <row r="26" spans="1:24" ht="12.75">
      <c r="A26" s="75" t="s">
        <v>43</v>
      </c>
      <c r="B26" s="198" t="e">
        <f>B21</f>
        <v>#REF!</v>
      </c>
      <c r="C26" s="76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  <c r="U26" s="79"/>
      <c r="V26" s="79"/>
      <c r="W26" s="79"/>
      <c r="X26" s="217"/>
    </row>
    <row r="27" spans="1:24" ht="13.5" thickBot="1">
      <c r="A27" s="80" t="s">
        <v>4</v>
      </c>
      <c r="B27" s="199"/>
      <c r="C27" s="209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7"/>
    </row>
    <row r="28" spans="1:25" ht="12.75">
      <c r="A28" s="81"/>
      <c r="B28" s="198" t="e">
        <f>B23</f>
        <v>#REF!</v>
      </c>
      <c r="C28" s="82"/>
      <c r="D28" s="83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9"/>
      <c r="R28" s="79"/>
      <c r="S28" s="79"/>
      <c r="T28" s="79"/>
      <c r="U28" s="79"/>
      <c r="V28" s="79"/>
      <c r="W28" s="79"/>
      <c r="X28" s="217"/>
      <c r="Y28" s="84"/>
    </row>
    <row r="29" spans="1:25" ht="13.5" thickBot="1">
      <c r="A29" s="85"/>
      <c r="B29" s="200"/>
      <c r="C29" s="206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8"/>
      <c r="Y29" s="86"/>
    </row>
    <row r="30" spans="1:25" ht="12.75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137"/>
    </row>
    <row r="31" spans="1:24" ht="12.7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20.25">
      <c r="A32" s="221" t="str">
        <f>A1</f>
        <v>SM Mix Matzplayfinaler 2009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</row>
    <row r="33" spans="1:25" ht="12.75">
      <c r="A33" s="211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>
        <f>Resultatliste!A28</f>
        <v>2</v>
      </c>
    </row>
    <row r="34" spans="1:24" ht="18.75" thickBot="1">
      <c r="A34" s="65" t="s">
        <v>48</v>
      </c>
      <c r="B34" s="201" t="e">
        <f>Resultatliste!#REF!</f>
        <v>#REF!</v>
      </c>
      <c r="C34" s="201"/>
      <c r="D34" s="201"/>
      <c r="E34" s="201"/>
      <c r="F34" s="201"/>
      <c r="G34" s="201" t="s">
        <v>49</v>
      </c>
      <c r="H34" s="201"/>
      <c r="I34" s="201"/>
      <c r="J34" s="201" t="s">
        <v>49</v>
      </c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</row>
    <row r="35" spans="1:24" ht="13.5" thickBot="1">
      <c r="A35" s="67"/>
      <c r="B35" s="68" t="s">
        <v>49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70"/>
      <c r="S35" s="70"/>
      <c r="T35" s="70"/>
      <c r="U35" s="70"/>
      <c r="V35" s="70"/>
      <c r="W35" s="70"/>
      <c r="X35" s="71"/>
    </row>
    <row r="36" spans="1:24" ht="12.75">
      <c r="A36" s="72" t="s">
        <v>32</v>
      </c>
      <c r="B36" s="73"/>
      <c r="C36" s="202" t="s">
        <v>33</v>
      </c>
      <c r="D36" s="203"/>
      <c r="E36" s="204" t="s">
        <v>34</v>
      </c>
      <c r="F36" s="203"/>
      <c r="G36" s="204" t="s">
        <v>35</v>
      </c>
      <c r="H36" s="203"/>
      <c r="I36" s="204" t="s">
        <v>36</v>
      </c>
      <c r="J36" s="203"/>
      <c r="K36" s="204" t="s">
        <v>37</v>
      </c>
      <c r="L36" s="203"/>
      <c r="M36" s="204" t="s">
        <v>38</v>
      </c>
      <c r="N36" s="203"/>
      <c r="O36" s="204" t="s">
        <v>39</v>
      </c>
      <c r="P36" s="203"/>
      <c r="Q36" s="204" t="s">
        <v>40</v>
      </c>
      <c r="R36" s="203"/>
      <c r="S36" s="204" t="s">
        <v>41</v>
      </c>
      <c r="T36" s="203"/>
      <c r="U36" s="204" t="s">
        <v>42</v>
      </c>
      <c r="V36" s="202"/>
      <c r="W36" s="203"/>
      <c r="X36" s="74" t="s">
        <v>9</v>
      </c>
    </row>
    <row r="37" spans="1:24" ht="12.75">
      <c r="A37" s="75" t="s">
        <v>43</v>
      </c>
      <c r="B37" s="198" t="e">
        <f>Resultatliste!#REF!</f>
        <v>#REF!</v>
      </c>
      <c r="C37" s="76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79"/>
      <c r="S37" s="79"/>
      <c r="T37" s="79"/>
      <c r="U37" s="79"/>
      <c r="V37" s="79"/>
      <c r="W37" s="79"/>
      <c r="X37" s="214"/>
    </row>
    <row r="38" spans="1:24" ht="13.5" thickBot="1">
      <c r="A38" s="80" t="s">
        <v>26</v>
      </c>
      <c r="B38" s="199"/>
      <c r="C38" s="210"/>
      <c r="D38" s="209"/>
      <c r="E38" s="208"/>
      <c r="F38" s="209"/>
      <c r="G38" s="208"/>
      <c r="H38" s="209"/>
      <c r="I38" s="208"/>
      <c r="J38" s="209"/>
      <c r="K38" s="208"/>
      <c r="L38" s="209"/>
      <c r="M38" s="208"/>
      <c r="N38" s="209"/>
      <c r="O38" s="208"/>
      <c r="P38" s="209"/>
      <c r="Q38" s="208"/>
      <c r="R38" s="209"/>
      <c r="S38" s="208"/>
      <c r="T38" s="209"/>
      <c r="U38" s="208"/>
      <c r="V38" s="210"/>
      <c r="W38" s="209"/>
      <c r="X38" s="216"/>
    </row>
    <row r="39" spans="1:25" ht="12.75">
      <c r="A39" s="81"/>
      <c r="B39" s="198" t="e">
        <f>Resultatliste!#REF!</f>
        <v>#REF!</v>
      </c>
      <c r="C39" s="82"/>
      <c r="D39" s="83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  <c r="R39" s="79"/>
      <c r="S39" s="79"/>
      <c r="T39" s="79"/>
      <c r="U39" s="79"/>
      <c r="V39" s="79"/>
      <c r="W39" s="79"/>
      <c r="X39" s="214"/>
      <c r="Y39" s="84"/>
    </row>
    <row r="40" spans="1:25" ht="13.5" thickBot="1">
      <c r="A40" s="85"/>
      <c r="B40" s="199"/>
      <c r="C40" s="205"/>
      <c r="D40" s="206"/>
      <c r="E40" s="207"/>
      <c r="F40" s="206"/>
      <c r="G40" s="207"/>
      <c r="H40" s="206"/>
      <c r="I40" s="207"/>
      <c r="J40" s="206"/>
      <c r="K40" s="207"/>
      <c r="L40" s="206"/>
      <c r="M40" s="207"/>
      <c r="N40" s="206"/>
      <c r="O40" s="207"/>
      <c r="P40" s="206"/>
      <c r="Q40" s="207"/>
      <c r="R40" s="206"/>
      <c r="S40" s="207"/>
      <c r="T40" s="206"/>
      <c r="U40" s="207"/>
      <c r="V40" s="205"/>
      <c r="W40" s="206"/>
      <c r="X40" s="215"/>
      <c r="Y40" s="86"/>
    </row>
    <row r="41" spans="1:24" ht="12.75">
      <c r="A41" s="87" t="s">
        <v>44</v>
      </c>
      <c r="B41" s="91"/>
      <c r="C41" s="202" t="s">
        <v>33</v>
      </c>
      <c r="D41" s="203"/>
      <c r="E41" s="204" t="s">
        <v>34</v>
      </c>
      <c r="F41" s="203"/>
      <c r="G41" s="204" t="s">
        <v>35</v>
      </c>
      <c r="H41" s="203"/>
      <c r="I41" s="204" t="s">
        <v>36</v>
      </c>
      <c r="J41" s="203"/>
      <c r="K41" s="204" t="s">
        <v>37</v>
      </c>
      <c r="L41" s="203"/>
      <c r="M41" s="204" t="s">
        <v>38</v>
      </c>
      <c r="N41" s="203"/>
      <c r="O41" s="204" t="s">
        <v>39</v>
      </c>
      <c r="P41" s="203"/>
      <c r="Q41" s="204" t="s">
        <v>40</v>
      </c>
      <c r="R41" s="203"/>
      <c r="S41" s="204" t="s">
        <v>41</v>
      </c>
      <c r="T41" s="203"/>
      <c r="U41" s="204" t="s">
        <v>42</v>
      </c>
      <c r="V41" s="202"/>
      <c r="W41" s="203"/>
      <c r="X41" s="89" t="s">
        <v>9</v>
      </c>
    </row>
    <row r="42" spans="1:24" ht="12.75">
      <c r="A42" s="75" t="s">
        <v>43</v>
      </c>
      <c r="B42" s="198" t="e">
        <f>B37</f>
        <v>#REF!</v>
      </c>
      <c r="C42" s="76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9"/>
      <c r="R42" s="79"/>
      <c r="S42" s="79"/>
      <c r="T42" s="79"/>
      <c r="U42" s="79"/>
      <c r="V42" s="79"/>
      <c r="W42" s="79"/>
      <c r="X42" s="214"/>
    </row>
    <row r="43" spans="1:24" ht="13.5" thickBot="1">
      <c r="A43" s="80" t="s">
        <v>28</v>
      </c>
      <c r="B43" s="199"/>
      <c r="C43" s="210"/>
      <c r="D43" s="209"/>
      <c r="E43" s="208"/>
      <c r="F43" s="209"/>
      <c r="G43" s="208"/>
      <c r="H43" s="209"/>
      <c r="I43" s="208"/>
      <c r="J43" s="209"/>
      <c r="K43" s="208"/>
      <c r="L43" s="209"/>
      <c r="M43" s="208"/>
      <c r="N43" s="209"/>
      <c r="O43" s="208"/>
      <c r="P43" s="209"/>
      <c r="Q43" s="208"/>
      <c r="R43" s="209"/>
      <c r="S43" s="208"/>
      <c r="T43" s="209"/>
      <c r="U43" s="208"/>
      <c r="V43" s="210"/>
      <c r="W43" s="209"/>
      <c r="X43" s="216"/>
    </row>
    <row r="44" spans="1:25" ht="12.75">
      <c r="A44" s="81"/>
      <c r="B44" s="198" t="e">
        <f>B39</f>
        <v>#REF!</v>
      </c>
      <c r="C44" s="82"/>
      <c r="D44" s="83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9"/>
      <c r="R44" s="79"/>
      <c r="S44" s="79"/>
      <c r="T44" s="79"/>
      <c r="U44" s="79"/>
      <c r="V44" s="79"/>
      <c r="W44" s="79"/>
      <c r="X44" s="214"/>
      <c r="Y44" s="84" t="s">
        <v>49</v>
      </c>
    </row>
    <row r="45" spans="1:25" ht="13.5" thickBot="1">
      <c r="A45" s="85"/>
      <c r="B45" s="199"/>
      <c r="C45" s="205"/>
      <c r="D45" s="206"/>
      <c r="E45" s="207"/>
      <c r="F45" s="206"/>
      <c r="G45" s="207"/>
      <c r="H45" s="206"/>
      <c r="I45" s="207"/>
      <c r="J45" s="206"/>
      <c r="K45" s="207"/>
      <c r="L45" s="206"/>
      <c r="M45" s="207"/>
      <c r="N45" s="206"/>
      <c r="O45" s="207"/>
      <c r="P45" s="206"/>
      <c r="Q45" s="207"/>
      <c r="R45" s="206"/>
      <c r="S45" s="207"/>
      <c r="T45" s="206"/>
      <c r="U45" s="207"/>
      <c r="V45" s="205"/>
      <c r="W45" s="206"/>
      <c r="X45" s="215"/>
      <c r="Y45" s="86"/>
    </row>
    <row r="46" spans="1:24" ht="12.75">
      <c r="A46" s="87" t="s">
        <v>45</v>
      </c>
      <c r="B46" s="88"/>
      <c r="C46" s="202" t="s">
        <v>33</v>
      </c>
      <c r="D46" s="203"/>
      <c r="E46" s="204" t="s">
        <v>34</v>
      </c>
      <c r="F46" s="203"/>
      <c r="G46" s="204" t="s">
        <v>35</v>
      </c>
      <c r="H46" s="203"/>
      <c r="I46" s="204" t="s">
        <v>36</v>
      </c>
      <c r="J46" s="203"/>
      <c r="K46" s="204" t="s">
        <v>37</v>
      </c>
      <c r="L46" s="203"/>
      <c r="M46" s="204" t="s">
        <v>38</v>
      </c>
      <c r="N46" s="203"/>
      <c r="O46" s="204" t="s">
        <v>39</v>
      </c>
      <c r="P46" s="203"/>
      <c r="Q46" s="204" t="s">
        <v>40</v>
      </c>
      <c r="R46" s="203"/>
      <c r="S46" s="204" t="s">
        <v>41</v>
      </c>
      <c r="T46" s="203"/>
      <c r="U46" s="204" t="s">
        <v>42</v>
      </c>
      <c r="V46" s="202"/>
      <c r="W46" s="203"/>
      <c r="X46" s="89" t="s">
        <v>9</v>
      </c>
    </row>
    <row r="47" spans="1:24" ht="12.75">
      <c r="A47" s="75" t="s">
        <v>43</v>
      </c>
      <c r="B47" s="198" t="e">
        <f>B37</f>
        <v>#REF!</v>
      </c>
      <c r="C47" s="76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9"/>
      <c r="R47" s="79"/>
      <c r="S47" s="79"/>
      <c r="T47" s="79"/>
      <c r="U47" s="79"/>
      <c r="V47" s="79"/>
      <c r="W47" s="79"/>
      <c r="X47" s="214"/>
    </row>
    <row r="48" spans="1:24" ht="13.5" thickBot="1">
      <c r="A48" s="80" t="s">
        <v>3</v>
      </c>
      <c r="B48" s="199"/>
      <c r="C48" s="210"/>
      <c r="D48" s="209"/>
      <c r="E48" s="208"/>
      <c r="F48" s="209"/>
      <c r="G48" s="208"/>
      <c r="H48" s="209"/>
      <c r="I48" s="208"/>
      <c r="J48" s="209"/>
      <c r="K48" s="208"/>
      <c r="L48" s="209"/>
      <c r="M48" s="208"/>
      <c r="N48" s="209"/>
      <c r="O48" s="208"/>
      <c r="P48" s="209"/>
      <c r="Q48" s="208"/>
      <c r="R48" s="209"/>
      <c r="S48" s="208"/>
      <c r="T48" s="209"/>
      <c r="U48" s="208"/>
      <c r="V48" s="210"/>
      <c r="W48" s="209"/>
      <c r="X48" s="216"/>
    </row>
    <row r="49" spans="1:25" ht="12.75">
      <c r="A49" s="81"/>
      <c r="B49" s="198" t="e">
        <f>B39</f>
        <v>#REF!</v>
      </c>
      <c r="C49" s="82"/>
      <c r="D49" s="8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  <c r="R49" s="79"/>
      <c r="S49" s="79"/>
      <c r="T49" s="79"/>
      <c r="U49" s="79"/>
      <c r="V49" s="79"/>
      <c r="W49" s="79"/>
      <c r="X49" s="214"/>
      <c r="Y49" s="84"/>
    </row>
    <row r="50" spans="1:25" ht="13.5" thickBot="1">
      <c r="A50" s="85"/>
      <c r="B50" s="199"/>
      <c r="C50" s="205"/>
      <c r="D50" s="206"/>
      <c r="E50" s="207"/>
      <c r="F50" s="206"/>
      <c r="G50" s="207"/>
      <c r="H50" s="206"/>
      <c r="I50" s="207"/>
      <c r="J50" s="206"/>
      <c r="K50" s="207"/>
      <c r="L50" s="206"/>
      <c r="M50" s="207"/>
      <c r="N50" s="206"/>
      <c r="O50" s="207"/>
      <c r="P50" s="206"/>
      <c r="Q50" s="207"/>
      <c r="R50" s="206"/>
      <c r="S50" s="207"/>
      <c r="T50" s="206"/>
      <c r="U50" s="207"/>
      <c r="V50" s="205"/>
      <c r="W50" s="206"/>
      <c r="X50" s="215"/>
      <c r="Y50" s="86"/>
    </row>
    <row r="51" spans="1:24" ht="12.75">
      <c r="A51" s="87" t="s">
        <v>46</v>
      </c>
      <c r="B51" s="88"/>
      <c r="C51" s="202" t="s">
        <v>33</v>
      </c>
      <c r="D51" s="203"/>
      <c r="E51" s="204" t="s">
        <v>34</v>
      </c>
      <c r="F51" s="203"/>
      <c r="G51" s="204" t="s">
        <v>35</v>
      </c>
      <c r="H51" s="203"/>
      <c r="I51" s="204" t="s">
        <v>36</v>
      </c>
      <c r="J51" s="203"/>
      <c r="K51" s="204" t="s">
        <v>37</v>
      </c>
      <c r="L51" s="203"/>
      <c r="M51" s="204" t="s">
        <v>38</v>
      </c>
      <c r="N51" s="203"/>
      <c r="O51" s="204" t="s">
        <v>39</v>
      </c>
      <c r="P51" s="203"/>
      <c r="Q51" s="204" t="s">
        <v>40</v>
      </c>
      <c r="R51" s="203"/>
      <c r="S51" s="204" t="s">
        <v>41</v>
      </c>
      <c r="T51" s="203"/>
      <c r="U51" s="204" t="s">
        <v>42</v>
      </c>
      <c r="V51" s="202"/>
      <c r="W51" s="203"/>
      <c r="X51" s="89" t="s">
        <v>9</v>
      </c>
    </row>
    <row r="52" spans="1:24" ht="12.75">
      <c r="A52" s="75" t="s">
        <v>43</v>
      </c>
      <c r="B52" s="198" t="e">
        <f>B37</f>
        <v>#REF!</v>
      </c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9"/>
      <c r="R52" s="79"/>
      <c r="S52" s="79"/>
      <c r="T52" s="79"/>
      <c r="U52" s="79"/>
      <c r="V52" s="79"/>
      <c r="W52" s="79"/>
      <c r="X52" s="214"/>
    </row>
    <row r="53" spans="1:24" ht="13.5" thickBot="1">
      <c r="A53" s="80" t="s">
        <v>4</v>
      </c>
      <c r="B53" s="199"/>
      <c r="C53" s="210"/>
      <c r="D53" s="209"/>
      <c r="E53" s="208"/>
      <c r="F53" s="209"/>
      <c r="G53" s="208"/>
      <c r="H53" s="209"/>
      <c r="I53" s="208"/>
      <c r="J53" s="209"/>
      <c r="K53" s="208"/>
      <c r="L53" s="209"/>
      <c r="M53" s="208"/>
      <c r="N53" s="209"/>
      <c r="O53" s="208"/>
      <c r="P53" s="209"/>
      <c r="Q53" s="208"/>
      <c r="R53" s="209"/>
      <c r="S53" s="208"/>
      <c r="T53" s="209"/>
      <c r="U53" s="208"/>
      <c r="V53" s="210"/>
      <c r="W53" s="209"/>
      <c r="X53" s="216"/>
    </row>
    <row r="54" spans="1:25" ht="12.75">
      <c r="A54" s="81"/>
      <c r="B54" s="198" t="e">
        <f>B39</f>
        <v>#REF!</v>
      </c>
      <c r="C54" s="82"/>
      <c r="D54" s="83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9"/>
      <c r="R54" s="79"/>
      <c r="S54" s="79"/>
      <c r="T54" s="79"/>
      <c r="U54" s="79"/>
      <c r="V54" s="79"/>
      <c r="W54" s="79"/>
      <c r="X54" s="214"/>
      <c r="Y54" s="84"/>
    </row>
    <row r="55" spans="1:25" ht="13.5" thickBot="1">
      <c r="A55" s="85"/>
      <c r="B55" s="199"/>
      <c r="C55" s="205"/>
      <c r="D55" s="206"/>
      <c r="E55" s="207"/>
      <c r="F55" s="206"/>
      <c r="G55" s="207"/>
      <c r="H55" s="206"/>
      <c r="I55" s="207"/>
      <c r="J55" s="206"/>
      <c r="K55" s="207"/>
      <c r="L55" s="206"/>
      <c r="M55" s="207"/>
      <c r="N55" s="206"/>
      <c r="O55" s="207"/>
      <c r="P55" s="206"/>
      <c r="Q55" s="207"/>
      <c r="R55" s="206"/>
      <c r="S55" s="207"/>
      <c r="T55" s="206"/>
      <c r="U55" s="207"/>
      <c r="V55" s="205"/>
      <c r="W55" s="206"/>
      <c r="X55" s="215"/>
      <c r="Y55" s="86"/>
    </row>
    <row r="56" spans="1:24" ht="12.75">
      <c r="A56" s="87" t="s">
        <v>47</v>
      </c>
      <c r="B56" s="88"/>
      <c r="C56" s="202" t="s">
        <v>33</v>
      </c>
      <c r="D56" s="203"/>
      <c r="E56" s="204" t="s">
        <v>34</v>
      </c>
      <c r="F56" s="203"/>
      <c r="G56" s="204" t="s">
        <v>35</v>
      </c>
      <c r="H56" s="203"/>
      <c r="I56" s="204" t="s">
        <v>36</v>
      </c>
      <c r="J56" s="203"/>
      <c r="K56" s="204" t="s">
        <v>37</v>
      </c>
      <c r="L56" s="203"/>
      <c r="M56" s="204" t="s">
        <v>38</v>
      </c>
      <c r="N56" s="203"/>
      <c r="O56" s="204" t="s">
        <v>39</v>
      </c>
      <c r="P56" s="203"/>
      <c r="Q56" s="204" t="s">
        <v>40</v>
      </c>
      <c r="R56" s="203"/>
      <c r="S56" s="204" t="s">
        <v>41</v>
      </c>
      <c r="T56" s="203"/>
      <c r="U56" s="204" t="s">
        <v>42</v>
      </c>
      <c r="V56" s="202"/>
      <c r="W56" s="203"/>
      <c r="X56" s="89" t="s">
        <v>9</v>
      </c>
    </row>
    <row r="57" spans="1:24" ht="12.75">
      <c r="A57" s="75" t="s">
        <v>43</v>
      </c>
      <c r="B57" s="198" t="e">
        <f>B52</f>
        <v>#REF!</v>
      </c>
      <c r="C57" s="76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9"/>
      <c r="R57" s="79"/>
      <c r="S57" s="79"/>
      <c r="T57" s="79"/>
      <c r="U57" s="79"/>
      <c r="V57" s="79"/>
      <c r="W57" s="79"/>
      <c r="X57" s="214"/>
    </row>
    <row r="58" spans="1:24" ht="13.5" thickBot="1">
      <c r="A58" s="80" t="s">
        <v>2</v>
      </c>
      <c r="B58" s="199"/>
      <c r="C58" s="210"/>
      <c r="D58" s="209"/>
      <c r="E58" s="208"/>
      <c r="F58" s="209"/>
      <c r="G58" s="208"/>
      <c r="H58" s="209"/>
      <c r="I58" s="208"/>
      <c r="J58" s="209"/>
      <c r="K58" s="208"/>
      <c r="L58" s="209"/>
      <c r="M58" s="208"/>
      <c r="N58" s="209"/>
      <c r="O58" s="208"/>
      <c r="P58" s="209"/>
      <c r="Q58" s="208"/>
      <c r="R58" s="209"/>
      <c r="S58" s="208"/>
      <c r="T58" s="209"/>
      <c r="U58" s="208"/>
      <c r="V58" s="210"/>
      <c r="W58" s="209"/>
      <c r="X58" s="216"/>
    </row>
    <row r="59" spans="1:25" ht="12.75">
      <c r="A59" s="81"/>
      <c r="B59" s="198" t="e">
        <f>B54</f>
        <v>#REF!</v>
      </c>
      <c r="C59" s="82"/>
      <c r="D59" s="83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79"/>
      <c r="S59" s="79"/>
      <c r="T59" s="79"/>
      <c r="U59" s="79"/>
      <c r="V59" s="79"/>
      <c r="W59" s="79"/>
      <c r="X59" s="214"/>
      <c r="Y59" s="84"/>
    </row>
    <row r="60" spans="1:25" ht="13.5" thickBot="1">
      <c r="A60" s="85"/>
      <c r="B60" s="200"/>
      <c r="C60" s="205"/>
      <c r="D60" s="206"/>
      <c r="E60" s="207"/>
      <c r="F60" s="206"/>
      <c r="G60" s="207"/>
      <c r="H60" s="206"/>
      <c r="I60" s="207"/>
      <c r="J60" s="206"/>
      <c r="K60" s="207"/>
      <c r="L60" s="206"/>
      <c r="M60" s="207"/>
      <c r="N60" s="206"/>
      <c r="O60" s="207"/>
      <c r="P60" s="206"/>
      <c r="Q60" s="207"/>
      <c r="R60" s="206"/>
      <c r="S60" s="207"/>
      <c r="T60" s="206"/>
      <c r="U60" s="207"/>
      <c r="V60" s="205"/>
      <c r="W60" s="206"/>
      <c r="X60" s="215"/>
      <c r="Y60" s="86"/>
    </row>
    <row r="61" spans="1:2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137"/>
    </row>
    <row r="62" spans="1:24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1:24" ht="20.25">
      <c r="A63" s="221" t="str">
        <f>A32</f>
        <v>SM Mix Matzplayfinaler 2009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</row>
    <row r="64" spans="1:25" ht="12.75">
      <c r="A64" s="21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>
        <f>Resultatliste!A30</f>
        <v>3</v>
      </c>
    </row>
    <row r="65" spans="1:25" ht="18.75" thickBot="1">
      <c r="A65" s="65" t="s">
        <v>48</v>
      </c>
      <c r="B65" s="201" t="e">
        <f>Resultatliste!#REF!</f>
        <v>#REF!</v>
      </c>
      <c r="C65" s="201"/>
      <c r="D65" s="201"/>
      <c r="E65" s="201"/>
      <c r="F65" s="201"/>
      <c r="G65" s="201" t="s">
        <v>49</v>
      </c>
      <c r="H65" s="201"/>
      <c r="I65" s="201"/>
      <c r="J65" s="201" t="s">
        <v>49</v>
      </c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t="s">
        <v>49</v>
      </c>
    </row>
    <row r="66" spans="1:24" ht="13.5" thickBot="1">
      <c r="A66" s="67"/>
      <c r="B66" s="68" t="s">
        <v>49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0"/>
      <c r="R66" s="70"/>
      <c r="S66" s="70"/>
      <c r="T66" s="70"/>
      <c r="U66" s="70"/>
      <c r="V66" s="70"/>
      <c r="W66" s="70"/>
      <c r="X66" s="71"/>
    </row>
    <row r="67" spans="1:24" ht="12.75">
      <c r="A67" s="72" t="s">
        <v>32</v>
      </c>
      <c r="B67" s="73"/>
      <c r="C67" s="202" t="s">
        <v>33</v>
      </c>
      <c r="D67" s="203"/>
      <c r="E67" s="204" t="s">
        <v>34</v>
      </c>
      <c r="F67" s="203"/>
      <c r="G67" s="204" t="s">
        <v>35</v>
      </c>
      <c r="H67" s="203"/>
      <c r="I67" s="204" t="s">
        <v>36</v>
      </c>
      <c r="J67" s="203"/>
      <c r="K67" s="204" t="s">
        <v>37</v>
      </c>
      <c r="L67" s="203"/>
      <c r="M67" s="204" t="s">
        <v>38</v>
      </c>
      <c r="N67" s="203"/>
      <c r="O67" s="204" t="s">
        <v>39</v>
      </c>
      <c r="P67" s="203"/>
      <c r="Q67" s="204" t="s">
        <v>40</v>
      </c>
      <c r="R67" s="203"/>
      <c r="S67" s="204" t="s">
        <v>41</v>
      </c>
      <c r="T67" s="203"/>
      <c r="U67" s="204" t="s">
        <v>42</v>
      </c>
      <c r="V67" s="202"/>
      <c r="W67" s="203"/>
      <c r="X67" s="74" t="s">
        <v>9</v>
      </c>
    </row>
    <row r="68" spans="1:24" ht="12.75">
      <c r="A68" s="75" t="s">
        <v>43</v>
      </c>
      <c r="B68" s="198" t="e">
        <f>Resultatliste!#REF!</f>
        <v>#REF!</v>
      </c>
      <c r="C68" s="76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9"/>
      <c r="R68" s="79"/>
      <c r="S68" s="79"/>
      <c r="T68" s="79"/>
      <c r="U68" s="79"/>
      <c r="V68" s="79"/>
      <c r="W68" s="79"/>
      <c r="X68" s="214"/>
    </row>
    <row r="69" spans="1:24" ht="13.5" thickBot="1">
      <c r="A69" s="80" t="s">
        <v>3</v>
      </c>
      <c r="B69" s="199"/>
      <c r="C69" s="210"/>
      <c r="D69" s="209"/>
      <c r="E69" s="208"/>
      <c r="F69" s="209"/>
      <c r="G69" s="208"/>
      <c r="H69" s="209"/>
      <c r="I69" s="208"/>
      <c r="J69" s="209"/>
      <c r="K69" s="208"/>
      <c r="L69" s="209"/>
      <c r="M69" s="208"/>
      <c r="N69" s="209"/>
      <c r="O69" s="208"/>
      <c r="P69" s="209"/>
      <c r="Q69" s="208"/>
      <c r="R69" s="209"/>
      <c r="S69" s="208"/>
      <c r="T69" s="209"/>
      <c r="U69" s="208"/>
      <c r="V69" s="210"/>
      <c r="W69" s="209"/>
      <c r="X69" s="216"/>
    </row>
    <row r="70" spans="1:25" ht="12.75">
      <c r="A70" s="81"/>
      <c r="B70" s="198" t="e">
        <f>Resultatliste!#REF!</f>
        <v>#REF!</v>
      </c>
      <c r="C70" s="82"/>
      <c r="D70" s="83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9"/>
      <c r="R70" s="79"/>
      <c r="S70" s="79"/>
      <c r="T70" s="79"/>
      <c r="U70" s="79"/>
      <c r="V70" s="79"/>
      <c r="W70" s="79"/>
      <c r="X70" s="214"/>
      <c r="Y70" s="84"/>
    </row>
    <row r="71" spans="1:25" ht="13.5" thickBot="1">
      <c r="A71" s="85"/>
      <c r="B71" s="200"/>
      <c r="C71" s="205"/>
      <c r="D71" s="206"/>
      <c r="E71" s="207"/>
      <c r="F71" s="206"/>
      <c r="G71" s="207"/>
      <c r="H71" s="206"/>
      <c r="I71" s="207"/>
      <c r="J71" s="206"/>
      <c r="K71" s="207"/>
      <c r="L71" s="206"/>
      <c r="M71" s="207"/>
      <c r="N71" s="206"/>
      <c r="O71" s="207"/>
      <c r="P71" s="206"/>
      <c r="Q71" s="207"/>
      <c r="R71" s="206"/>
      <c r="S71" s="207"/>
      <c r="T71" s="206"/>
      <c r="U71" s="207"/>
      <c r="V71" s="205"/>
      <c r="W71" s="206"/>
      <c r="X71" s="215"/>
      <c r="Y71" s="86"/>
    </row>
    <row r="72" spans="1:24" ht="12.75">
      <c r="A72" s="87" t="s">
        <v>44</v>
      </c>
      <c r="B72" s="91"/>
      <c r="C72" s="202" t="s">
        <v>33</v>
      </c>
      <c r="D72" s="203"/>
      <c r="E72" s="204" t="s">
        <v>34</v>
      </c>
      <c r="F72" s="203"/>
      <c r="G72" s="204" t="s">
        <v>35</v>
      </c>
      <c r="H72" s="203"/>
      <c r="I72" s="204" t="s">
        <v>36</v>
      </c>
      <c r="J72" s="203"/>
      <c r="K72" s="204" t="s">
        <v>37</v>
      </c>
      <c r="L72" s="203"/>
      <c r="M72" s="204" t="s">
        <v>38</v>
      </c>
      <c r="N72" s="203"/>
      <c r="O72" s="204" t="s">
        <v>39</v>
      </c>
      <c r="P72" s="203"/>
      <c r="Q72" s="204" t="s">
        <v>40</v>
      </c>
      <c r="R72" s="203"/>
      <c r="S72" s="204" t="s">
        <v>41</v>
      </c>
      <c r="T72" s="203"/>
      <c r="U72" s="204" t="s">
        <v>42</v>
      </c>
      <c r="V72" s="202"/>
      <c r="W72" s="203"/>
      <c r="X72" s="89" t="s">
        <v>9</v>
      </c>
    </row>
    <row r="73" spans="1:24" ht="12.75">
      <c r="A73" s="75" t="s">
        <v>43</v>
      </c>
      <c r="B73" s="198" t="e">
        <f>B68</f>
        <v>#REF!</v>
      </c>
      <c r="C73" s="76"/>
      <c r="D73" s="7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9"/>
      <c r="R73" s="79"/>
      <c r="S73" s="79"/>
      <c r="T73" s="79"/>
      <c r="U73" s="79"/>
      <c r="V73" s="79"/>
      <c r="W73" s="79"/>
      <c r="X73" s="214"/>
    </row>
    <row r="74" spans="1:24" ht="13.5" thickBot="1">
      <c r="A74" s="80" t="s">
        <v>2</v>
      </c>
      <c r="B74" s="199"/>
      <c r="C74" s="210"/>
      <c r="D74" s="209"/>
      <c r="E74" s="208"/>
      <c r="F74" s="209"/>
      <c r="G74" s="208"/>
      <c r="H74" s="209"/>
      <c r="I74" s="208"/>
      <c r="J74" s="209"/>
      <c r="K74" s="208"/>
      <c r="L74" s="209"/>
      <c r="M74" s="208"/>
      <c r="N74" s="209"/>
      <c r="O74" s="208"/>
      <c r="P74" s="209"/>
      <c r="Q74" s="208"/>
      <c r="R74" s="209"/>
      <c r="S74" s="208"/>
      <c r="T74" s="209"/>
      <c r="U74" s="208"/>
      <c r="V74" s="210"/>
      <c r="W74" s="209"/>
      <c r="X74" s="216"/>
    </row>
    <row r="75" spans="1:25" ht="12.75">
      <c r="A75" s="81"/>
      <c r="B75" s="198" t="e">
        <f>B70</f>
        <v>#REF!</v>
      </c>
      <c r="C75" s="82"/>
      <c r="D75" s="83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9"/>
      <c r="R75" s="79"/>
      <c r="S75" s="79"/>
      <c r="T75" s="79"/>
      <c r="U75" s="79"/>
      <c r="V75" s="79"/>
      <c r="W75" s="79"/>
      <c r="X75" s="214"/>
      <c r="Y75" s="84" t="s">
        <v>49</v>
      </c>
    </row>
    <row r="76" spans="1:25" ht="13.5" thickBot="1">
      <c r="A76" s="85"/>
      <c r="B76" s="199"/>
      <c r="C76" s="205"/>
      <c r="D76" s="206"/>
      <c r="E76" s="207"/>
      <c r="F76" s="206"/>
      <c r="G76" s="207"/>
      <c r="H76" s="206"/>
      <c r="I76" s="207"/>
      <c r="J76" s="206"/>
      <c r="K76" s="207"/>
      <c r="L76" s="206"/>
      <c r="M76" s="207"/>
      <c r="N76" s="206"/>
      <c r="O76" s="207"/>
      <c r="P76" s="206"/>
      <c r="Q76" s="207"/>
      <c r="R76" s="206"/>
      <c r="S76" s="207"/>
      <c r="T76" s="206"/>
      <c r="U76" s="207"/>
      <c r="V76" s="205"/>
      <c r="W76" s="206"/>
      <c r="X76" s="215"/>
      <c r="Y76" s="86"/>
    </row>
    <row r="77" spans="1:24" ht="12.75">
      <c r="A77" s="87" t="s">
        <v>45</v>
      </c>
      <c r="B77" s="88"/>
      <c r="C77" s="202" t="s">
        <v>33</v>
      </c>
      <c r="D77" s="203"/>
      <c r="E77" s="204" t="s">
        <v>34</v>
      </c>
      <c r="F77" s="203"/>
      <c r="G77" s="204" t="s">
        <v>35</v>
      </c>
      <c r="H77" s="203"/>
      <c r="I77" s="204" t="s">
        <v>36</v>
      </c>
      <c r="J77" s="203"/>
      <c r="K77" s="204" t="s">
        <v>37</v>
      </c>
      <c r="L77" s="203"/>
      <c r="M77" s="204" t="s">
        <v>38</v>
      </c>
      <c r="N77" s="203"/>
      <c r="O77" s="204" t="s">
        <v>39</v>
      </c>
      <c r="P77" s="203"/>
      <c r="Q77" s="204" t="s">
        <v>40</v>
      </c>
      <c r="R77" s="203"/>
      <c r="S77" s="204" t="s">
        <v>41</v>
      </c>
      <c r="T77" s="203"/>
      <c r="U77" s="204" t="s">
        <v>42</v>
      </c>
      <c r="V77" s="202"/>
      <c r="W77" s="203"/>
      <c r="X77" s="89" t="s">
        <v>9</v>
      </c>
    </row>
    <row r="78" spans="1:24" ht="12.75">
      <c r="A78" s="75" t="s">
        <v>43</v>
      </c>
      <c r="B78" s="198" t="e">
        <f>B73</f>
        <v>#REF!</v>
      </c>
      <c r="C78" s="76"/>
      <c r="D78" s="77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  <c r="R78" s="79"/>
      <c r="S78" s="79"/>
      <c r="T78" s="79"/>
      <c r="U78" s="79"/>
      <c r="V78" s="79"/>
      <c r="W78" s="79"/>
      <c r="X78" s="214"/>
    </row>
    <row r="79" spans="1:24" ht="13.5" thickBot="1">
      <c r="A79" s="80" t="s">
        <v>27</v>
      </c>
      <c r="B79" s="199"/>
      <c r="C79" s="210"/>
      <c r="D79" s="209"/>
      <c r="E79" s="208"/>
      <c r="F79" s="209"/>
      <c r="G79" s="208"/>
      <c r="H79" s="209"/>
      <c r="I79" s="208"/>
      <c r="J79" s="209"/>
      <c r="K79" s="208"/>
      <c r="L79" s="209"/>
      <c r="M79" s="208"/>
      <c r="N79" s="209"/>
      <c r="O79" s="208"/>
      <c r="P79" s="209"/>
      <c r="Q79" s="208"/>
      <c r="R79" s="209"/>
      <c r="S79" s="208"/>
      <c r="T79" s="209"/>
      <c r="U79" s="208"/>
      <c r="V79" s="210"/>
      <c r="W79" s="209"/>
      <c r="X79" s="216"/>
    </row>
    <row r="80" spans="1:25" ht="12.75">
      <c r="A80" s="81"/>
      <c r="B80" s="198" t="e">
        <f>B75</f>
        <v>#REF!</v>
      </c>
      <c r="C80" s="82"/>
      <c r="D80" s="83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9"/>
      <c r="R80" s="79"/>
      <c r="S80" s="79"/>
      <c r="T80" s="79"/>
      <c r="U80" s="79"/>
      <c r="V80" s="79"/>
      <c r="W80" s="79"/>
      <c r="X80" s="214"/>
      <c r="Y80" s="84"/>
    </row>
    <row r="81" spans="1:25" ht="13.5" thickBot="1">
      <c r="A81" s="85"/>
      <c r="B81" s="199"/>
      <c r="C81" s="205"/>
      <c r="D81" s="206"/>
      <c r="E81" s="207"/>
      <c r="F81" s="206"/>
      <c r="G81" s="207"/>
      <c r="H81" s="206"/>
      <c r="I81" s="207"/>
      <c r="J81" s="206"/>
      <c r="K81" s="207"/>
      <c r="L81" s="206"/>
      <c r="M81" s="207"/>
      <c r="N81" s="206"/>
      <c r="O81" s="207"/>
      <c r="P81" s="206"/>
      <c r="Q81" s="207"/>
      <c r="R81" s="206"/>
      <c r="S81" s="207"/>
      <c r="T81" s="206"/>
      <c r="U81" s="207"/>
      <c r="V81" s="205"/>
      <c r="W81" s="206"/>
      <c r="X81" s="215"/>
      <c r="Y81" s="86"/>
    </row>
    <row r="82" spans="1:24" ht="12.75">
      <c r="A82" s="87" t="s">
        <v>46</v>
      </c>
      <c r="B82" s="88"/>
      <c r="C82" s="202" t="s">
        <v>33</v>
      </c>
      <c r="D82" s="203"/>
      <c r="E82" s="204" t="s">
        <v>34</v>
      </c>
      <c r="F82" s="203"/>
      <c r="G82" s="204" t="s">
        <v>35</v>
      </c>
      <c r="H82" s="203"/>
      <c r="I82" s="204" t="s">
        <v>36</v>
      </c>
      <c r="J82" s="203"/>
      <c r="K82" s="204" t="s">
        <v>37</v>
      </c>
      <c r="L82" s="203"/>
      <c r="M82" s="204" t="s">
        <v>38</v>
      </c>
      <c r="N82" s="203"/>
      <c r="O82" s="204" t="s">
        <v>39</v>
      </c>
      <c r="P82" s="203"/>
      <c r="Q82" s="204" t="s">
        <v>40</v>
      </c>
      <c r="R82" s="203"/>
      <c r="S82" s="204" t="s">
        <v>41</v>
      </c>
      <c r="T82" s="203"/>
      <c r="U82" s="204" t="s">
        <v>42</v>
      </c>
      <c r="V82" s="202"/>
      <c r="W82" s="203"/>
      <c r="X82" s="89" t="s">
        <v>9</v>
      </c>
    </row>
    <row r="83" spans="1:24" ht="12.75">
      <c r="A83" s="75" t="s">
        <v>43</v>
      </c>
      <c r="B83" s="198" t="e">
        <f>B78</f>
        <v>#REF!</v>
      </c>
      <c r="C83" s="76"/>
      <c r="D83" s="77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9"/>
      <c r="R83" s="79"/>
      <c r="S83" s="79"/>
      <c r="T83" s="79"/>
      <c r="U83" s="79"/>
      <c r="V83" s="79"/>
      <c r="W83" s="79"/>
      <c r="X83" s="214"/>
    </row>
    <row r="84" spans="1:24" ht="13.5" thickBot="1">
      <c r="A84" s="80" t="s">
        <v>26</v>
      </c>
      <c r="B84" s="199"/>
      <c r="C84" s="210"/>
      <c r="D84" s="209"/>
      <c r="E84" s="208"/>
      <c r="F84" s="209"/>
      <c r="G84" s="208"/>
      <c r="H84" s="209"/>
      <c r="I84" s="208"/>
      <c r="J84" s="209"/>
      <c r="K84" s="208"/>
      <c r="L84" s="209"/>
      <c r="M84" s="208"/>
      <c r="N84" s="209"/>
      <c r="O84" s="208"/>
      <c r="P84" s="209"/>
      <c r="Q84" s="208"/>
      <c r="R84" s="209"/>
      <c r="S84" s="208"/>
      <c r="T84" s="209"/>
      <c r="U84" s="208"/>
      <c r="V84" s="210"/>
      <c r="W84" s="209"/>
      <c r="X84" s="216"/>
    </row>
    <row r="85" spans="1:25" ht="12.75">
      <c r="A85" s="81"/>
      <c r="B85" s="198" t="e">
        <f>B80</f>
        <v>#REF!</v>
      </c>
      <c r="C85" s="82"/>
      <c r="D85" s="83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9"/>
      <c r="R85" s="79"/>
      <c r="S85" s="79"/>
      <c r="T85" s="79"/>
      <c r="U85" s="79"/>
      <c r="V85" s="79"/>
      <c r="W85" s="79"/>
      <c r="X85" s="214"/>
      <c r="Y85" s="84"/>
    </row>
    <row r="86" spans="1:25" ht="13.5" thickBot="1">
      <c r="A86" s="85"/>
      <c r="B86" s="199"/>
      <c r="C86" s="205"/>
      <c r="D86" s="206"/>
      <c r="E86" s="207"/>
      <c r="F86" s="206"/>
      <c r="G86" s="207"/>
      <c r="H86" s="206"/>
      <c r="I86" s="207"/>
      <c r="J86" s="206"/>
      <c r="K86" s="207"/>
      <c r="L86" s="206"/>
      <c r="M86" s="207"/>
      <c r="N86" s="206"/>
      <c r="O86" s="207"/>
      <c r="P86" s="206"/>
      <c r="Q86" s="207"/>
      <c r="R86" s="206"/>
      <c r="S86" s="207"/>
      <c r="T86" s="206"/>
      <c r="U86" s="207"/>
      <c r="V86" s="205"/>
      <c r="W86" s="206"/>
      <c r="X86" s="215"/>
      <c r="Y86" s="86"/>
    </row>
    <row r="87" spans="1:24" ht="12.75">
      <c r="A87" s="87" t="s">
        <v>47</v>
      </c>
      <c r="B87" s="88"/>
      <c r="C87" s="202" t="s">
        <v>33</v>
      </c>
      <c r="D87" s="203"/>
      <c r="E87" s="204" t="s">
        <v>34</v>
      </c>
      <c r="F87" s="203"/>
      <c r="G87" s="204" t="s">
        <v>35</v>
      </c>
      <c r="H87" s="203"/>
      <c r="I87" s="204" t="s">
        <v>36</v>
      </c>
      <c r="J87" s="203"/>
      <c r="K87" s="204" t="s">
        <v>37</v>
      </c>
      <c r="L87" s="203"/>
      <c r="M87" s="204" t="s">
        <v>38</v>
      </c>
      <c r="N87" s="203"/>
      <c r="O87" s="204" t="s">
        <v>39</v>
      </c>
      <c r="P87" s="203"/>
      <c r="Q87" s="204" t="s">
        <v>40</v>
      </c>
      <c r="R87" s="203"/>
      <c r="S87" s="204" t="s">
        <v>41</v>
      </c>
      <c r="T87" s="203"/>
      <c r="U87" s="204" t="s">
        <v>42</v>
      </c>
      <c r="V87" s="202"/>
      <c r="W87" s="203"/>
      <c r="X87" s="89" t="s">
        <v>9</v>
      </c>
    </row>
    <row r="88" spans="1:24" ht="12.75">
      <c r="A88" s="75" t="s">
        <v>43</v>
      </c>
      <c r="B88" s="198" t="e">
        <f>B83</f>
        <v>#REF!</v>
      </c>
      <c r="C88" s="76"/>
      <c r="D88" s="77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9"/>
      <c r="R88" s="79"/>
      <c r="S88" s="79"/>
      <c r="T88" s="79"/>
      <c r="U88" s="79"/>
      <c r="V88" s="79"/>
      <c r="W88" s="79"/>
      <c r="X88" s="214"/>
    </row>
    <row r="89" spans="1:24" ht="13.5" thickBot="1">
      <c r="A89" s="80" t="s">
        <v>3</v>
      </c>
      <c r="B89" s="199"/>
      <c r="C89" s="210"/>
      <c r="D89" s="209"/>
      <c r="E89" s="208"/>
      <c r="F89" s="209"/>
      <c r="G89" s="208"/>
      <c r="H89" s="209"/>
      <c r="I89" s="208"/>
      <c r="J89" s="209"/>
      <c r="K89" s="208"/>
      <c r="L89" s="209"/>
      <c r="M89" s="208"/>
      <c r="N89" s="209"/>
      <c r="O89" s="208"/>
      <c r="P89" s="209"/>
      <c r="Q89" s="208"/>
      <c r="R89" s="209"/>
      <c r="S89" s="208"/>
      <c r="T89" s="209"/>
      <c r="U89" s="208"/>
      <c r="V89" s="210"/>
      <c r="W89" s="209"/>
      <c r="X89" s="216"/>
    </row>
    <row r="90" spans="1:25" ht="12.75">
      <c r="A90" s="81"/>
      <c r="B90" s="198" t="e">
        <f>B85</f>
        <v>#REF!</v>
      </c>
      <c r="C90" s="82"/>
      <c r="D90" s="83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9"/>
      <c r="R90" s="79"/>
      <c r="S90" s="79"/>
      <c r="T90" s="79"/>
      <c r="U90" s="79"/>
      <c r="V90" s="79"/>
      <c r="W90" s="79"/>
      <c r="X90" s="214"/>
      <c r="Y90" s="84"/>
    </row>
    <row r="91" spans="1:25" ht="13.5" thickBot="1">
      <c r="A91" s="85"/>
      <c r="B91" s="200"/>
      <c r="C91" s="205"/>
      <c r="D91" s="206"/>
      <c r="E91" s="207"/>
      <c r="F91" s="206"/>
      <c r="G91" s="207"/>
      <c r="H91" s="206"/>
      <c r="I91" s="207"/>
      <c r="J91" s="206"/>
      <c r="K91" s="207"/>
      <c r="L91" s="206"/>
      <c r="M91" s="207"/>
      <c r="N91" s="206"/>
      <c r="O91" s="207"/>
      <c r="P91" s="206"/>
      <c r="Q91" s="207"/>
      <c r="R91" s="206"/>
      <c r="S91" s="207"/>
      <c r="T91" s="206"/>
      <c r="U91" s="207"/>
      <c r="V91" s="205"/>
      <c r="W91" s="206"/>
      <c r="X91" s="215"/>
      <c r="Y91" s="86"/>
    </row>
    <row r="92" spans="1:24" ht="12.75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</row>
    <row r="93" spans="1:24" ht="12.75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</row>
    <row r="94" spans="1:24" ht="20.25">
      <c r="A94" s="221" t="str">
        <f>A63</f>
        <v>SM Mix Matzplayfinaler 2009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</row>
    <row r="95" spans="1:25" ht="12.75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>
        <f>Resultatliste!A32</f>
        <v>4</v>
      </c>
    </row>
    <row r="96" spans="1:24" ht="18.75" thickBot="1">
      <c r="A96" s="65" t="s">
        <v>48</v>
      </c>
      <c r="B96" s="201" t="e">
        <f>Resultatliste!#REF!</f>
        <v>#REF!</v>
      </c>
      <c r="C96" s="201"/>
      <c r="D96" s="201"/>
      <c r="E96" s="201"/>
      <c r="F96" s="201"/>
      <c r="G96" s="201" t="s">
        <v>49</v>
      </c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</row>
    <row r="97" spans="1:24" ht="13.5" thickBot="1">
      <c r="A97" s="67"/>
      <c r="B97" s="68" t="s">
        <v>49</v>
      </c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70"/>
      <c r="S97" s="70"/>
      <c r="T97" s="70"/>
      <c r="U97" s="70"/>
      <c r="V97" s="70"/>
      <c r="W97" s="70"/>
      <c r="X97" s="71"/>
    </row>
    <row r="98" spans="1:24" ht="12.75">
      <c r="A98" s="72" t="s">
        <v>32</v>
      </c>
      <c r="B98" s="73"/>
      <c r="C98" s="202" t="s">
        <v>33</v>
      </c>
      <c r="D98" s="203"/>
      <c r="E98" s="204" t="s">
        <v>34</v>
      </c>
      <c r="F98" s="203"/>
      <c r="G98" s="204" t="s">
        <v>35</v>
      </c>
      <c r="H98" s="203"/>
      <c r="I98" s="204" t="s">
        <v>36</v>
      </c>
      <c r="J98" s="203"/>
      <c r="K98" s="204" t="s">
        <v>37</v>
      </c>
      <c r="L98" s="203"/>
      <c r="M98" s="204" t="s">
        <v>38</v>
      </c>
      <c r="N98" s="203"/>
      <c r="O98" s="204" t="s">
        <v>39</v>
      </c>
      <c r="P98" s="203"/>
      <c r="Q98" s="204" t="s">
        <v>40</v>
      </c>
      <c r="R98" s="203"/>
      <c r="S98" s="204" t="s">
        <v>41</v>
      </c>
      <c r="T98" s="203"/>
      <c r="U98" s="204" t="s">
        <v>42</v>
      </c>
      <c r="V98" s="202"/>
      <c r="W98" s="203"/>
      <c r="X98" s="74" t="s">
        <v>9</v>
      </c>
    </row>
    <row r="99" spans="1:24" ht="12.75">
      <c r="A99" s="75" t="s">
        <v>43</v>
      </c>
      <c r="B99" s="198" t="e">
        <f>Resultatliste!#REF!</f>
        <v>#REF!</v>
      </c>
      <c r="C99" s="76"/>
      <c r="D99" s="77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9"/>
      <c r="R99" s="79"/>
      <c r="S99" s="79"/>
      <c r="T99" s="79"/>
      <c r="U99" s="79"/>
      <c r="V99" s="79"/>
      <c r="W99" s="79"/>
      <c r="X99" s="214"/>
    </row>
    <row r="100" spans="1:24" ht="13.5" thickBot="1">
      <c r="A100" s="80" t="s">
        <v>4</v>
      </c>
      <c r="B100" s="199"/>
      <c r="C100" s="210"/>
      <c r="D100" s="209"/>
      <c r="E100" s="208"/>
      <c r="F100" s="209"/>
      <c r="G100" s="208"/>
      <c r="H100" s="209"/>
      <c r="I100" s="208"/>
      <c r="J100" s="209"/>
      <c r="K100" s="208"/>
      <c r="L100" s="209"/>
      <c r="M100" s="208"/>
      <c r="N100" s="209"/>
      <c r="O100" s="208"/>
      <c r="P100" s="209"/>
      <c r="Q100" s="208"/>
      <c r="R100" s="209"/>
      <c r="S100" s="208"/>
      <c r="T100" s="209"/>
      <c r="U100" s="208"/>
      <c r="V100" s="210"/>
      <c r="W100" s="209"/>
      <c r="X100" s="216"/>
    </row>
    <row r="101" spans="1:25" ht="12.75">
      <c r="A101" s="81"/>
      <c r="B101" s="198" t="e">
        <f>Resultatliste!#REF!</f>
        <v>#REF!</v>
      </c>
      <c r="C101" s="82"/>
      <c r="D101" s="83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9"/>
      <c r="R101" s="79"/>
      <c r="S101" s="79"/>
      <c r="T101" s="79"/>
      <c r="U101" s="79"/>
      <c r="V101" s="79"/>
      <c r="W101" s="79"/>
      <c r="X101" s="214"/>
      <c r="Y101" s="84"/>
    </row>
    <row r="102" spans="1:25" ht="13.5" thickBot="1">
      <c r="A102" s="85"/>
      <c r="B102" s="200"/>
      <c r="C102" s="205"/>
      <c r="D102" s="206"/>
      <c r="E102" s="207"/>
      <c r="F102" s="206"/>
      <c r="G102" s="207"/>
      <c r="H102" s="206"/>
      <c r="I102" s="207"/>
      <c r="J102" s="206"/>
      <c r="K102" s="207"/>
      <c r="L102" s="206"/>
      <c r="M102" s="207"/>
      <c r="N102" s="206"/>
      <c r="O102" s="207"/>
      <c r="P102" s="206"/>
      <c r="Q102" s="207"/>
      <c r="R102" s="206"/>
      <c r="S102" s="207"/>
      <c r="T102" s="206"/>
      <c r="U102" s="207"/>
      <c r="V102" s="205"/>
      <c r="W102" s="206"/>
      <c r="X102" s="215"/>
      <c r="Y102" s="86"/>
    </row>
    <row r="103" spans="1:24" ht="12.75">
      <c r="A103" s="87" t="s">
        <v>44</v>
      </c>
      <c r="B103" s="91"/>
      <c r="C103" s="202" t="s">
        <v>33</v>
      </c>
      <c r="D103" s="203"/>
      <c r="E103" s="204" t="s">
        <v>34</v>
      </c>
      <c r="F103" s="203"/>
      <c r="G103" s="204" t="s">
        <v>35</v>
      </c>
      <c r="H103" s="203"/>
      <c r="I103" s="204" t="s">
        <v>36</v>
      </c>
      <c r="J103" s="203"/>
      <c r="K103" s="204" t="s">
        <v>37</v>
      </c>
      <c r="L103" s="203"/>
      <c r="M103" s="204" t="s">
        <v>38</v>
      </c>
      <c r="N103" s="203"/>
      <c r="O103" s="204" t="s">
        <v>39</v>
      </c>
      <c r="P103" s="203"/>
      <c r="Q103" s="204" t="s">
        <v>40</v>
      </c>
      <c r="R103" s="203"/>
      <c r="S103" s="204" t="s">
        <v>41</v>
      </c>
      <c r="T103" s="203"/>
      <c r="U103" s="204" t="s">
        <v>42</v>
      </c>
      <c r="V103" s="202"/>
      <c r="W103" s="203"/>
      <c r="X103" s="89" t="s">
        <v>9</v>
      </c>
    </row>
    <row r="104" spans="1:24" ht="12.75">
      <c r="A104" s="75" t="s">
        <v>43</v>
      </c>
      <c r="B104" s="198" t="e">
        <f>B99</f>
        <v>#REF!</v>
      </c>
      <c r="C104" s="76"/>
      <c r="D104" s="77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9"/>
      <c r="R104" s="79"/>
      <c r="S104" s="79"/>
      <c r="T104" s="79"/>
      <c r="U104" s="79"/>
      <c r="V104" s="79"/>
      <c r="W104" s="79"/>
      <c r="X104" s="214"/>
    </row>
    <row r="105" spans="1:24" ht="13.5" thickBot="1">
      <c r="A105" s="80" t="s">
        <v>26</v>
      </c>
      <c r="B105" s="199"/>
      <c r="C105" s="210"/>
      <c r="D105" s="209"/>
      <c r="E105" s="208"/>
      <c r="F105" s="209"/>
      <c r="G105" s="208"/>
      <c r="H105" s="209"/>
      <c r="I105" s="208"/>
      <c r="J105" s="209"/>
      <c r="K105" s="208"/>
      <c r="L105" s="209"/>
      <c r="M105" s="208"/>
      <c r="N105" s="209"/>
      <c r="O105" s="208"/>
      <c r="P105" s="209"/>
      <c r="Q105" s="208"/>
      <c r="R105" s="209"/>
      <c r="S105" s="208"/>
      <c r="T105" s="209"/>
      <c r="U105" s="208"/>
      <c r="V105" s="210"/>
      <c r="W105" s="209"/>
      <c r="X105" s="216"/>
    </row>
    <row r="106" spans="1:25" ht="12.75">
      <c r="A106" s="81"/>
      <c r="B106" s="198" t="e">
        <f>B101</f>
        <v>#REF!</v>
      </c>
      <c r="C106" s="82"/>
      <c r="D106" s="83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9"/>
      <c r="R106" s="79"/>
      <c r="S106" s="79"/>
      <c r="T106" s="79"/>
      <c r="U106" s="79"/>
      <c r="V106" s="79"/>
      <c r="W106" s="79"/>
      <c r="X106" s="214"/>
      <c r="Y106" s="84" t="s">
        <v>49</v>
      </c>
    </row>
    <row r="107" spans="1:25" ht="13.5" thickBot="1">
      <c r="A107" s="85"/>
      <c r="B107" s="199"/>
      <c r="C107" s="205"/>
      <c r="D107" s="206"/>
      <c r="E107" s="207"/>
      <c r="F107" s="206"/>
      <c r="G107" s="207"/>
      <c r="H107" s="206"/>
      <c r="I107" s="207"/>
      <c r="J107" s="206"/>
      <c r="K107" s="207"/>
      <c r="L107" s="206"/>
      <c r="M107" s="207"/>
      <c r="N107" s="206"/>
      <c r="O107" s="207"/>
      <c r="P107" s="206"/>
      <c r="Q107" s="207"/>
      <c r="R107" s="206"/>
      <c r="S107" s="207"/>
      <c r="T107" s="206"/>
      <c r="U107" s="207"/>
      <c r="V107" s="205"/>
      <c r="W107" s="206"/>
      <c r="X107" s="215"/>
      <c r="Y107" s="86"/>
    </row>
    <row r="108" spans="1:24" ht="12.75">
      <c r="A108" s="87" t="s">
        <v>45</v>
      </c>
      <c r="B108" s="88"/>
      <c r="C108" s="202" t="s">
        <v>33</v>
      </c>
      <c r="D108" s="203"/>
      <c r="E108" s="204" t="s">
        <v>34</v>
      </c>
      <c r="F108" s="203"/>
      <c r="G108" s="204" t="s">
        <v>35</v>
      </c>
      <c r="H108" s="203"/>
      <c r="I108" s="204" t="s">
        <v>36</v>
      </c>
      <c r="J108" s="203"/>
      <c r="K108" s="204" t="s">
        <v>37</v>
      </c>
      <c r="L108" s="203"/>
      <c r="M108" s="204" t="s">
        <v>38</v>
      </c>
      <c r="N108" s="203"/>
      <c r="O108" s="204" t="s">
        <v>39</v>
      </c>
      <c r="P108" s="203"/>
      <c r="Q108" s="204" t="s">
        <v>40</v>
      </c>
      <c r="R108" s="203"/>
      <c r="S108" s="204" t="s">
        <v>41</v>
      </c>
      <c r="T108" s="203"/>
      <c r="U108" s="204" t="s">
        <v>42</v>
      </c>
      <c r="V108" s="202"/>
      <c r="W108" s="203"/>
      <c r="X108" s="89" t="s">
        <v>9</v>
      </c>
    </row>
    <row r="109" spans="1:24" ht="12.75">
      <c r="A109" s="75" t="s">
        <v>43</v>
      </c>
      <c r="B109" s="198" t="e">
        <f>B104</f>
        <v>#REF!</v>
      </c>
      <c r="C109" s="76"/>
      <c r="D109" s="77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9"/>
      <c r="R109" s="79"/>
      <c r="S109" s="79"/>
      <c r="T109" s="79"/>
      <c r="U109" s="79"/>
      <c r="V109" s="79"/>
      <c r="W109" s="79"/>
      <c r="X109" s="214"/>
    </row>
    <row r="110" spans="1:24" ht="13.5" thickBot="1">
      <c r="A110" s="80" t="s">
        <v>4</v>
      </c>
      <c r="B110" s="199"/>
      <c r="C110" s="210"/>
      <c r="D110" s="209"/>
      <c r="E110" s="208"/>
      <c r="F110" s="209"/>
      <c r="G110" s="208"/>
      <c r="H110" s="209"/>
      <c r="I110" s="208"/>
      <c r="J110" s="209"/>
      <c r="K110" s="208"/>
      <c r="L110" s="209"/>
      <c r="M110" s="208"/>
      <c r="N110" s="209"/>
      <c r="O110" s="208"/>
      <c r="P110" s="209"/>
      <c r="Q110" s="208"/>
      <c r="R110" s="209"/>
      <c r="S110" s="208"/>
      <c r="T110" s="209"/>
      <c r="U110" s="208"/>
      <c r="V110" s="210"/>
      <c r="W110" s="209"/>
      <c r="X110" s="216"/>
    </row>
    <row r="111" spans="1:25" ht="12.75">
      <c r="A111" s="81"/>
      <c r="B111" s="198" t="e">
        <f>B106</f>
        <v>#REF!</v>
      </c>
      <c r="C111" s="82"/>
      <c r="D111" s="83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9"/>
      <c r="R111" s="79"/>
      <c r="S111" s="79"/>
      <c r="T111" s="79"/>
      <c r="U111" s="79"/>
      <c r="V111" s="79"/>
      <c r="W111" s="79"/>
      <c r="X111" s="214"/>
      <c r="Y111" s="84"/>
    </row>
    <row r="112" spans="1:25" ht="13.5" thickBot="1">
      <c r="A112" s="85"/>
      <c r="B112" s="199"/>
      <c r="C112" s="205"/>
      <c r="D112" s="206"/>
      <c r="E112" s="207"/>
      <c r="F112" s="206"/>
      <c r="G112" s="207"/>
      <c r="H112" s="206"/>
      <c r="I112" s="207"/>
      <c r="J112" s="206"/>
      <c r="K112" s="207"/>
      <c r="L112" s="206"/>
      <c r="M112" s="207"/>
      <c r="N112" s="206"/>
      <c r="O112" s="207"/>
      <c r="P112" s="206"/>
      <c r="Q112" s="207"/>
      <c r="R112" s="206"/>
      <c r="S112" s="207"/>
      <c r="T112" s="206"/>
      <c r="U112" s="207"/>
      <c r="V112" s="205"/>
      <c r="W112" s="206"/>
      <c r="X112" s="215"/>
      <c r="Y112" s="86"/>
    </row>
    <row r="113" spans="1:24" ht="12.75">
      <c r="A113" s="87" t="s">
        <v>46</v>
      </c>
      <c r="B113" s="88"/>
      <c r="C113" s="202" t="s">
        <v>33</v>
      </c>
      <c r="D113" s="203"/>
      <c r="E113" s="204" t="s">
        <v>34</v>
      </c>
      <c r="F113" s="203"/>
      <c r="G113" s="204" t="s">
        <v>35</v>
      </c>
      <c r="H113" s="203"/>
      <c r="I113" s="204" t="s">
        <v>36</v>
      </c>
      <c r="J113" s="203"/>
      <c r="K113" s="204" t="s">
        <v>37</v>
      </c>
      <c r="L113" s="203"/>
      <c r="M113" s="204" t="s">
        <v>38</v>
      </c>
      <c r="N113" s="203"/>
      <c r="O113" s="204" t="s">
        <v>39</v>
      </c>
      <c r="P113" s="203"/>
      <c r="Q113" s="204" t="s">
        <v>40</v>
      </c>
      <c r="R113" s="203"/>
      <c r="S113" s="204" t="s">
        <v>41</v>
      </c>
      <c r="T113" s="203"/>
      <c r="U113" s="204" t="s">
        <v>42</v>
      </c>
      <c r="V113" s="202"/>
      <c r="W113" s="203"/>
      <c r="X113" s="89" t="s">
        <v>9</v>
      </c>
    </row>
    <row r="114" spans="1:24" ht="12.75">
      <c r="A114" s="75" t="s">
        <v>43</v>
      </c>
      <c r="B114" s="198" t="e">
        <f>B109</f>
        <v>#REF!</v>
      </c>
      <c r="C114" s="76"/>
      <c r="D114" s="77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9"/>
      <c r="R114" s="79"/>
      <c r="S114" s="79"/>
      <c r="T114" s="79"/>
      <c r="U114" s="79"/>
      <c r="V114" s="79"/>
      <c r="W114" s="79"/>
      <c r="X114" s="214"/>
    </row>
    <row r="115" spans="1:24" ht="13.5" thickBot="1">
      <c r="A115" s="80" t="s">
        <v>27</v>
      </c>
      <c r="B115" s="199"/>
      <c r="C115" s="210"/>
      <c r="D115" s="209"/>
      <c r="E115" s="208"/>
      <c r="F115" s="209"/>
      <c r="G115" s="208"/>
      <c r="H115" s="209"/>
      <c r="I115" s="208"/>
      <c r="J115" s="209"/>
      <c r="K115" s="208"/>
      <c r="L115" s="209"/>
      <c r="M115" s="208"/>
      <c r="N115" s="209"/>
      <c r="O115" s="208"/>
      <c r="P115" s="209"/>
      <c r="Q115" s="208"/>
      <c r="R115" s="209"/>
      <c r="S115" s="208"/>
      <c r="T115" s="209"/>
      <c r="U115" s="208"/>
      <c r="V115" s="210"/>
      <c r="W115" s="209"/>
      <c r="X115" s="216"/>
    </row>
    <row r="116" spans="1:25" ht="12.75">
      <c r="A116" s="81"/>
      <c r="B116" s="198" t="e">
        <f>B111</f>
        <v>#REF!</v>
      </c>
      <c r="C116" s="82"/>
      <c r="D116" s="83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9"/>
      <c r="R116" s="79"/>
      <c r="S116" s="79"/>
      <c r="T116" s="79"/>
      <c r="U116" s="79"/>
      <c r="V116" s="79"/>
      <c r="W116" s="79"/>
      <c r="X116" s="214"/>
      <c r="Y116" s="84"/>
    </row>
    <row r="117" spans="1:25" ht="13.5" thickBot="1">
      <c r="A117" s="85"/>
      <c r="B117" s="199"/>
      <c r="C117" s="205"/>
      <c r="D117" s="206"/>
      <c r="E117" s="207"/>
      <c r="F117" s="206"/>
      <c r="G117" s="207"/>
      <c r="H117" s="206"/>
      <c r="I117" s="207"/>
      <c r="J117" s="206"/>
      <c r="K117" s="207"/>
      <c r="L117" s="206"/>
      <c r="M117" s="207"/>
      <c r="N117" s="206"/>
      <c r="O117" s="207"/>
      <c r="P117" s="206"/>
      <c r="Q117" s="207"/>
      <c r="R117" s="206"/>
      <c r="S117" s="207"/>
      <c r="T117" s="206"/>
      <c r="U117" s="207"/>
      <c r="V117" s="205"/>
      <c r="W117" s="206"/>
      <c r="X117" s="215"/>
      <c r="Y117" s="86"/>
    </row>
    <row r="118" spans="1:24" ht="12.75">
      <c r="A118" s="87" t="s">
        <v>47</v>
      </c>
      <c r="B118" s="88"/>
      <c r="C118" s="202" t="s">
        <v>33</v>
      </c>
      <c r="D118" s="203"/>
      <c r="E118" s="204" t="s">
        <v>34</v>
      </c>
      <c r="F118" s="203"/>
      <c r="G118" s="204" t="s">
        <v>35</v>
      </c>
      <c r="H118" s="203"/>
      <c r="I118" s="204" t="s">
        <v>36</v>
      </c>
      <c r="J118" s="203"/>
      <c r="K118" s="204" t="s">
        <v>37</v>
      </c>
      <c r="L118" s="203"/>
      <c r="M118" s="204" t="s">
        <v>38</v>
      </c>
      <c r="N118" s="203"/>
      <c r="O118" s="204" t="s">
        <v>39</v>
      </c>
      <c r="P118" s="203"/>
      <c r="Q118" s="204" t="s">
        <v>40</v>
      </c>
      <c r="R118" s="203"/>
      <c r="S118" s="204" t="s">
        <v>41</v>
      </c>
      <c r="T118" s="203"/>
      <c r="U118" s="204" t="s">
        <v>42</v>
      </c>
      <c r="V118" s="202"/>
      <c r="W118" s="203"/>
      <c r="X118" s="89" t="s">
        <v>9</v>
      </c>
    </row>
    <row r="119" spans="1:24" ht="12.75">
      <c r="A119" s="75" t="s">
        <v>43</v>
      </c>
      <c r="B119" s="198" t="e">
        <f>B114</f>
        <v>#REF!</v>
      </c>
      <c r="C119" s="76"/>
      <c r="D119" s="77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9"/>
      <c r="R119" s="79"/>
      <c r="S119" s="79"/>
      <c r="T119" s="79"/>
      <c r="U119" s="79"/>
      <c r="V119" s="79"/>
      <c r="W119" s="79"/>
      <c r="X119" s="214"/>
    </row>
    <row r="120" spans="1:24" ht="13.5" thickBot="1">
      <c r="A120" s="80" t="s">
        <v>26</v>
      </c>
      <c r="B120" s="199"/>
      <c r="C120" s="210"/>
      <c r="D120" s="209"/>
      <c r="E120" s="208"/>
      <c r="F120" s="209"/>
      <c r="G120" s="208"/>
      <c r="H120" s="209"/>
      <c r="I120" s="208"/>
      <c r="J120" s="209"/>
      <c r="K120" s="208"/>
      <c r="L120" s="209"/>
      <c r="M120" s="208"/>
      <c r="N120" s="209"/>
      <c r="O120" s="208"/>
      <c r="P120" s="209"/>
      <c r="Q120" s="208"/>
      <c r="R120" s="209"/>
      <c r="S120" s="208"/>
      <c r="T120" s="209"/>
      <c r="U120" s="208"/>
      <c r="V120" s="210"/>
      <c r="W120" s="209"/>
      <c r="X120" s="216"/>
    </row>
    <row r="121" spans="1:25" ht="12.75">
      <c r="A121" s="81"/>
      <c r="B121" s="198" t="e">
        <f>B116</f>
        <v>#REF!</v>
      </c>
      <c r="C121" s="82"/>
      <c r="D121" s="83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9"/>
      <c r="R121" s="79"/>
      <c r="S121" s="79"/>
      <c r="T121" s="79"/>
      <c r="U121" s="79"/>
      <c r="V121" s="79"/>
      <c r="W121" s="79"/>
      <c r="X121" s="214"/>
      <c r="Y121" s="84"/>
    </row>
    <row r="122" spans="1:25" ht="13.5" thickBot="1">
      <c r="A122" s="85"/>
      <c r="B122" s="200"/>
      <c r="C122" s="205"/>
      <c r="D122" s="206"/>
      <c r="E122" s="207"/>
      <c r="F122" s="206"/>
      <c r="G122" s="207"/>
      <c r="H122" s="206"/>
      <c r="I122" s="207"/>
      <c r="J122" s="206"/>
      <c r="K122" s="207"/>
      <c r="L122" s="206"/>
      <c r="M122" s="207"/>
      <c r="N122" s="206"/>
      <c r="O122" s="207"/>
      <c r="P122" s="206"/>
      <c r="Q122" s="207"/>
      <c r="R122" s="206"/>
      <c r="S122" s="207"/>
      <c r="T122" s="206"/>
      <c r="U122" s="207"/>
      <c r="V122" s="205"/>
      <c r="W122" s="206"/>
      <c r="X122" s="215"/>
      <c r="Y122" s="86"/>
    </row>
    <row r="123" spans="1:24" ht="12.7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</row>
    <row r="124" spans="1:24" ht="12.7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</row>
    <row r="125" spans="1:24" ht="20.25">
      <c r="A125" s="221" t="str">
        <f>A94</f>
        <v>SM Mix Matzplayfinaler 2009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</row>
    <row r="126" spans="1:25" ht="12.7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>
        <f>Resultatliste!A34</f>
        <v>5</v>
      </c>
    </row>
    <row r="127" spans="1:24" ht="18.75" thickBot="1">
      <c r="A127" s="65" t="s">
        <v>48</v>
      </c>
      <c r="B127" s="201" t="e">
        <f>Resultatliste!#REF!</f>
        <v>#REF!</v>
      </c>
      <c r="C127" s="201"/>
      <c r="D127" s="201"/>
      <c r="E127" s="201"/>
      <c r="F127" s="201"/>
      <c r="G127" s="201" t="s">
        <v>49</v>
      </c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</row>
    <row r="128" spans="1:24" ht="13.5" thickBot="1">
      <c r="A128" s="67"/>
      <c r="B128" s="68" t="s">
        <v>49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70"/>
      <c r="R128" s="70"/>
      <c r="S128" s="70"/>
      <c r="T128" s="70"/>
      <c r="U128" s="70"/>
      <c r="V128" s="70"/>
      <c r="W128" s="70"/>
      <c r="X128" s="71"/>
    </row>
    <row r="129" spans="1:24" ht="12.75">
      <c r="A129" s="72" t="s">
        <v>32</v>
      </c>
      <c r="B129" s="73"/>
      <c r="C129" s="202" t="s">
        <v>33</v>
      </c>
      <c r="D129" s="203"/>
      <c r="E129" s="204" t="s">
        <v>34</v>
      </c>
      <c r="F129" s="203"/>
      <c r="G129" s="204" t="s">
        <v>35</v>
      </c>
      <c r="H129" s="203"/>
      <c r="I129" s="204" t="s">
        <v>36</v>
      </c>
      <c r="J129" s="203"/>
      <c r="K129" s="204" t="s">
        <v>37</v>
      </c>
      <c r="L129" s="203"/>
      <c r="M129" s="204" t="s">
        <v>38</v>
      </c>
      <c r="N129" s="203"/>
      <c r="O129" s="204" t="s">
        <v>39</v>
      </c>
      <c r="P129" s="203"/>
      <c r="Q129" s="204" t="s">
        <v>40</v>
      </c>
      <c r="R129" s="203"/>
      <c r="S129" s="204" t="s">
        <v>41</v>
      </c>
      <c r="T129" s="203"/>
      <c r="U129" s="204" t="s">
        <v>42</v>
      </c>
      <c r="V129" s="202"/>
      <c r="W129" s="203"/>
      <c r="X129" s="74" t="s">
        <v>9</v>
      </c>
    </row>
    <row r="130" spans="1:24" ht="12.75">
      <c r="A130" s="75" t="s">
        <v>43</v>
      </c>
      <c r="B130" s="198" t="e">
        <f>Resultatliste!#REF!</f>
        <v>#REF!</v>
      </c>
      <c r="C130" s="76"/>
      <c r="D130" s="77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9"/>
      <c r="R130" s="79"/>
      <c r="S130" s="79"/>
      <c r="T130" s="79"/>
      <c r="U130" s="79"/>
      <c r="V130" s="79"/>
      <c r="W130" s="79"/>
      <c r="X130" s="214"/>
    </row>
    <row r="131" spans="1:24" ht="13.5" thickBot="1">
      <c r="A131" s="80" t="s">
        <v>27</v>
      </c>
      <c r="B131" s="199"/>
      <c r="C131" s="210"/>
      <c r="D131" s="209"/>
      <c r="E131" s="208"/>
      <c r="F131" s="209"/>
      <c r="G131" s="208"/>
      <c r="H131" s="209"/>
      <c r="I131" s="208"/>
      <c r="J131" s="209"/>
      <c r="K131" s="208"/>
      <c r="L131" s="209"/>
      <c r="M131" s="208"/>
      <c r="N131" s="209"/>
      <c r="O131" s="208"/>
      <c r="P131" s="209"/>
      <c r="Q131" s="208"/>
      <c r="R131" s="209"/>
      <c r="S131" s="208"/>
      <c r="T131" s="209"/>
      <c r="U131" s="208"/>
      <c r="V131" s="210"/>
      <c r="W131" s="209"/>
      <c r="X131" s="216"/>
    </row>
    <row r="132" spans="1:25" ht="12.75">
      <c r="A132" s="81"/>
      <c r="B132" s="198" t="e">
        <f>Resultatliste!#REF!</f>
        <v>#REF!</v>
      </c>
      <c r="C132" s="82"/>
      <c r="D132" s="83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  <c r="R132" s="79"/>
      <c r="S132" s="79"/>
      <c r="T132" s="79"/>
      <c r="U132" s="79"/>
      <c r="V132" s="79"/>
      <c r="W132" s="79"/>
      <c r="X132" s="214"/>
      <c r="Y132" s="84"/>
    </row>
    <row r="133" spans="1:25" ht="13.5" thickBot="1">
      <c r="A133" s="85"/>
      <c r="B133" s="200"/>
      <c r="C133" s="205"/>
      <c r="D133" s="206"/>
      <c r="E133" s="207"/>
      <c r="F133" s="206"/>
      <c r="G133" s="207"/>
      <c r="H133" s="206"/>
      <c r="I133" s="207"/>
      <c r="J133" s="206"/>
      <c r="K133" s="207"/>
      <c r="L133" s="206"/>
      <c r="M133" s="207"/>
      <c r="N133" s="206"/>
      <c r="O133" s="207"/>
      <c r="P133" s="206"/>
      <c r="Q133" s="207"/>
      <c r="R133" s="206"/>
      <c r="S133" s="207"/>
      <c r="T133" s="206"/>
      <c r="U133" s="207"/>
      <c r="V133" s="205"/>
      <c r="W133" s="206"/>
      <c r="X133" s="215"/>
      <c r="Y133" s="86"/>
    </row>
    <row r="134" spans="1:24" ht="12.75">
      <c r="A134" s="87" t="s">
        <v>44</v>
      </c>
      <c r="B134" s="91"/>
      <c r="C134" s="202" t="s">
        <v>33</v>
      </c>
      <c r="D134" s="203"/>
      <c r="E134" s="204" t="s">
        <v>34</v>
      </c>
      <c r="F134" s="203"/>
      <c r="G134" s="204" t="s">
        <v>35</v>
      </c>
      <c r="H134" s="203"/>
      <c r="I134" s="204" t="s">
        <v>36</v>
      </c>
      <c r="J134" s="203"/>
      <c r="K134" s="204" t="s">
        <v>37</v>
      </c>
      <c r="L134" s="203"/>
      <c r="M134" s="204" t="s">
        <v>38</v>
      </c>
      <c r="N134" s="203"/>
      <c r="O134" s="204" t="s">
        <v>39</v>
      </c>
      <c r="P134" s="203"/>
      <c r="Q134" s="204" t="s">
        <v>40</v>
      </c>
      <c r="R134" s="203"/>
      <c r="S134" s="204" t="s">
        <v>41</v>
      </c>
      <c r="T134" s="203"/>
      <c r="U134" s="204" t="s">
        <v>42</v>
      </c>
      <c r="V134" s="202"/>
      <c r="W134" s="203"/>
      <c r="X134" s="89" t="s">
        <v>9</v>
      </c>
    </row>
    <row r="135" spans="1:24" ht="12.75">
      <c r="A135" s="75" t="s">
        <v>43</v>
      </c>
      <c r="B135" s="198" t="e">
        <f>B130</f>
        <v>#REF!</v>
      </c>
      <c r="C135" s="76"/>
      <c r="D135" s="77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9"/>
      <c r="R135" s="79"/>
      <c r="S135" s="79"/>
      <c r="T135" s="79"/>
      <c r="U135" s="79"/>
      <c r="V135" s="79"/>
      <c r="W135" s="79"/>
      <c r="X135" s="214"/>
    </row>
    <row r="136" spans="1:24" ht="13.5" thickBot="1">
      <c r="A136" s="80" t="s">
        <v>4</v>
      </c>
      <c r="B136" s="199"/>
      <c r="C136" s="210"/>
      <c r="D136" s="209"/>
      <c r="E136" s="208"/>
      <c r="F136" s="209"/>
      <c r="G136" s="208"/>
      <c r="H136" s="209"/>
      <c r="I136" s="208"/>
      <c r="J136" s="209"/>
      <c r="K136" s="208"/>
      <c r="L136" s="209"/>
      <c r="M136" s="208"/>
      <c r="N136" s="209"/>
      <c r="O136" s="208"/>
      <c r="P136" s="209"/>
      <c r="Q136" s="208"/>
      <c r="R136" s="209"/>
      <c r="S136" s="208"/>
      <c r="T136" s="209"/>
      <c r="U136" s="208"/>
      <c r="V136" s="210"/>
      <c r="W136" s="209"/>
      <c r="X136" s="216"/>
    </row>
    <row r="137" spans="1:25" ht="12.75">
      <c r="A137" s="81"/>
      <c r="B137" s="198" t="e">
        <f>B132</f>
        <v>#REF!</v>
      </c>
      <c r="C137" s="82"/>
      <c r="D137" s="83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9"/>
      <c r="R137" s="79"/>
      <c r="S137" s="79"/>
      <c r="T137" s="79"/>
      <c r="U137" s="79"/>
      <c r="V137" s="79"/>
      <c r="W137" s="79"/>
      <c r="X137" s="214"/>
      <c r="Y137" s="84" t="s">
        <v>49</v>
      </c>
    </row>
    <row r="138" spans="1:25" ht="13.5" thickBot="1">
      <c r="A138" s="85"/>
      <c r="B138" s="199"/>
      <c r="C138" s="205"/>
      <c r="D138" s="206"/>
      <c r="E138" s="207"/>
      <c r="F138" s="206"/>
      <c r="G138" s="207"/>
      <c r="H138" s="206"/>
      <c r="I138" s="207"/>
      <c r="J138" s="206"/>
      <c r="K138" s="207"/>
      <c r="L138" s="206"/>
      <c r="M138" s="207"/>
      <c r="N138" s="206"/>
      <c r="O138" s="207"/>
      <c r="P138" s="206"/>
      <c r="Q138" s="207"/>
      <c r="R138" s="206"/>
      <c r="S138" s="207"/>
      <c r="T138" s="206"/>
      <c r="U138" s="207"/>
      <c r="V138" s="205"/>
      <c r="W138" s="206"/>
      <c r="X138" s="215"/>
      <c r="Y138" s="86"/>
    </row>
    <row r="139" spans="1:24" ht="12.75">
      <c r="A139" s="87" t="s">
        <v>45</v>
      </c>
      <c r="B139" s="88"/>
      <c r="C139" s="202" t="s">
        <v>33</v>
      </c>
      <c r="D139" s="203"/>
      <c r="E139" s="204" t="s">
        <v>34</v>
      </c>
      <c r="F139" s="203"/>
      <c r="G139" s="204" t="s">
        <v>35</v>
      </c>
      <c r="H139" s="203"/>
      <c r="I139" s="204" t="s">
        <v>36</v>
      </c>
      <c r="J139" s="203"/>
      <c r="K139" s="204" t="s">
        <v>37</v>
      </c>
      <c r="L139" s="203"/>
      <c r="M139" s="204" t="s">
        <v>38</v>
      </c>
      <c r="N139" s="203"/>
      <c r="O139" s="204" t="s">
        <v>39</v>
      </c>
      <c r="P139" s="203"/>
      <c r="Q139" s="204" t="s">
        <v>40</v>
      </c>
      <c r="R139" s="203"/>
      <c r="S139" s="204" t="s">
        <v>41</v>
      </c>
      <c r="T139" s="203"/>
      <c r="U139" s="204" t="s">
        <v>42</v>
      </c>
      <c r="V139" s="202"/>
      <c r="W139" s="203"/>
      <c r="X139" s="89" t="s">
        <v>9</v>
      </c>
    </row>
    <row r="140" spans="1:24" ht="12.75">
      <c r="A140" s="75" t="s">
        <v>43</v>
      </c>
      <c r="B140" s="198" t="e">
        <f>B135</f>
        <v>#REF!</v>
      </c>
      <c r="C140" s="76"/>
      <c r="D140" s="77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9"/>
      <c r="R140" s="79"/>
      <c r="S140" s="79"/>
      <c r="T140" s="79"/>
      <c r="U140" s="79"/>
      <c r="V140" s="79"/>
      <c r="W140" s="79"/>
      <c r="X140" s="214"/>
    </row>
    <row r="141" spans="1:24" ht="13.5" thickBot="1">
      <c r="A141" s="80" t="s">
        <v>2</v>
      </c>
      <c r="B141" s="199"/>
      <c r="C141" s="210"/>
      <c r="D141" s="209"/>
      <c r="E141" s="208"/>
      <c r="F141" s="209"/>
      <c r="G141" s="208"/>
      <c r="H141" s="209"/>
      <c r="I141" s="208"/>
      <c r="J141" s="209"/>
      <c r="K141" s="208"/>
      <c r="L141" s="209"/>
      <c r="M141" s="208"/>
      <c r="N141" s="209"/>
      <c r="O141" s="208"/>
      <c r="P141" s="209"/>
      <c r="Q141" s="208"/>
      <c r="R141" s="209"/>
      <c r="S141" s="208"/>
      <c r="T141" s="209"/>
      <c r="U141" s="208"/>
      <c r="V141" s="210"/>
      <c r="W141" s="209"/>
      <c r="X141" s="216"/>
    </row>
    <row r="142" spans="1:25" ht="12.75">
      <c r="A142" s="81"/>
      <c r="B142" s="198" t="e">
        <f>B137</f>
        <v>#REF!</v>
      </c>
      <c r="C142" s="82"/>
      <c r="D142" s="83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9"/>
      <c r="R142" s="79"/>
      <c r="S142" s="79"/>
      <c r="T142" s="79"/>
      <c r="U142" s="79"/>
      <c r="V142" s="79"/>
      <c r="W142" s="79"/>
      <c r="X142" s="214"/>
      <c r="Y142" s="84"/>
    </row>
    <row r="143" spans="1:25" ht="13.5" thickBot="1">
      <c r="A143" s="85"/>
      <c r="B143" s="199"/>
      <c r="C143" s="205"/>
      <c r="D143" s="206"/>
      <c r="E143" s="207"/>
      <c r="F143" s="206"/>
      <c r="G143" s="207"/>
      <c r="H143" s="206"/>
      <c r="I143" s="207"/>
      <c r="J143" s="206"/>
      <c r="K143" s="207"/>
      <c r="L143" s="206"/>
      <c r="M143" s="207"/>
      <c r="N143" s="206"/>
      <c r="O143" s="207"/>
      <c r="P143" s="206"/>
      <c r="Q143" s="207"/>
      <c r="R143" s="206"/>
      <c r="S143" s="207"/>
      <c r="T143" s="206"/>
      <c r="U143" s="207"/>
      <c r="V143" s="205"/>
      <c r="W143" s="206"/>
      <c r="X143" s="215"/>
      <c r="Y143" s="86"/>
    </row>
    <row r="144" spans="1:24" ht="12.75">
      <c r="A144" s="87" t="s">
        <v>46</v>
      </c>
      <c r="B144" s="88"/>
      <c r="C144" s="202" t="s">
        <v>33</v>
      </c>
      <c r="D144" s="203"/>
      <c r="E144" s="204" t="s">
        <v>34</v>
      </c>
      <c r="F144" s="203"/>
      <c r="G144" s="204" t="s">
        <v>35</v>
      </c>
      <c r="H144" s="203"/>
      <c r="I144" s="204" t="s">
        <v>36</v>
      </c>
      <c r="J144" s="203"/>
      <c r="K144" s="204" t="s">
        <v>37</v>
      </c>
      <c r="L144" s="203"/>
      <c r="M144" s="204" t="s">
        <v>38</v>
      </c>
      <c r="N144" s="203"/>
      <c r="O144" s="204" t="s">
        <v>39</v>
      </c>
      <c r="P144" s="203"/>
      <c r="Q144" s="204" t="s">
        <v>40</v>
      </c>
      <c r="R144" s="203"/>
      <c r="S144" s="204" t="s">
        <v>41</v>
      </c>
      <c r="T144" s="203"/>
      <c r="U144" s="204" t="s">
        <v>42</v>
      </c>
      <c r="V144" s="202"/>
      <c r="W144" s="203"/>
      <c r="X144" s="89" t="s">
        <v>9</v>
      </c>
    </row>
    <row r="145" spans="1:24" ht="12.75">
      <c r="A145" s="75" t="s">
        <v>43</v>
      </c>
      <c r="B145" s="198" t="e">
        <f>B140</f>
        <v>#REF!</v>
      </c>
      <c r="C145" s="76"/>
      <c r="D145" s="77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9"/>
      <c r="R145" s="79"/>
      <c r="S145" s="79"/>
      <c r="T145" s="79"/>
      <c r="U145" s="79"/>
      <c r="V145" s="79"/>
      <c r="W145" s="79"/>
      <c r="X145" s="214"/>
    </row>
    <row r="146" spans="1:24" ht="13.5" thickBot="1">
      <c r="A146" s="80" t="s">
        <v>3</v>
      </c>
      <c r="B146" s="199"/>
      <c r="C146" s="210"/>
      <c r="D146" s="209"/>
      <c r="E146" s="208"/>
      <c r="F146" s="209"/>
      <c r="G146" s="208"/>
      <c r="H146" s="209"/>
      <c r="I146" s="208"/>
      <c r="J146" s="209"/>
      <c r="K146" s="208"/>
      <c r="L146" s="209"/>
      <c r="M146" s="208"/>
      <c r="N146" s="209"/>
      <c r="O146" s="208"/>
      <c r="P146" s="209"/>
      <c r="Q146" s="208"/>
      <c r="R146" s="209"/>
      <c r="S146" s="208"/>
      <c r="T146" s="209"/>
      <c r="U146" s="208"/>
      <c r="V146" s="210"/>
      <c r="W146" s="209"/>
      <c r="X146" s="216"/>
    </row>
    <row r="147" spans="1:25" ht="12.75">
      <c r="A147" s="81"/>
      <c r="B147" s="198" t="e">
        <f>B142</f>
        <v>#REF!</v>
      </c>
      <c r="C147" s="82"/>
      <c r="D147" s="83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9"/>
      <c r="R147" s="79"/>
      <c r="S147" s="79"/>
      <c r="T147" s="79"/>
      <c r="U147" s="79"/>
      <c r="V147" s="79"/>
      <c r="W147" s="79"/>
      <c r="X147" s="214"/>
      <c r="Y147" s="84"/>
    </row>
    <row r="148" spans="1:25" ht="13.5" thickBot="1">
      <c r="A148" s="85"/>
      <c r="B148" s="199"/>
      <c r="C148" s="205"/>
      <c r="D148" s="206"/>
      <c r="E148" s="207"/>
      <c r="F148" s="206"/>
      <c r="G148" s="207"/>
      <c r="H148" s="206"/>
      <c r="I148" s="207"/>
      <c r="J148" s="206"/>
      <c r="K148" s="207"/>
      <c r="L148" s="206"/>
      <c r="M148" s="207"/>
      <c r="N148" s="206"/>
      <c r="O148" s="207"/>
      <c r="P148" s="206"/>
      <c r="Q148" s="207"/>
      <c r="R148" s="206"/>
      <c r="S148" s="207"/>
      <c r="T148" s="206"/>
      <c r="U148" s="207"/>
      <c r="V148" s="205"/>
      <c r="W148" s="206"/>
      <c r="X148" s="215"/>
      <c r="Y148" s="86"/>
    </row>
    <row r="149" spans="1:24" ht="12.75">
      <c r="A149" s="87" t="s">
        <v>47</v>
      </c>
      <c r="B149" s="88"/>
      <c r="C149" s="202" t="s">
        <v>33</v>
      </c>
      <c r="D149" s="203"/>
      <c r="E149" s="204" t="s">
        <v>34</v>
      </c>
      <c r="F149" s="203"/>
      <c r="G149" s="204" t="s">
        <v>35</v>
      </c>
      <c r="H149" s="203"/>
      <c r="I149" s="204" t="s">
        <v>36</v>
      </c>
      <c r="J149" s="203"/>
      <c r="K149" s="204" t="s">
        <v>37</v>
      </c>
      <c r="L149" s="203"/>
      <c r="M149" s="204" t="s">
        <v>38</v>
      </c>
      <c r="N149" s="203"/>
      <c r="O149" s="204" t="s">
        <v>39</v>
      </c>
      <c r="P149" s="203"/>
      <c r="Q149" s="204" t="s">
        <v>40</v>
      </c>
      <c r="R149" s="203"/>
      <c r="S149" s="204" t="s">
        <v>41</v>
      </c>
      <c r="T149" s="203"/>
      <c r="U149" s="204" t="s">
        <v>42</v>
      </c>
      <c r="V149" s="202"/>
      <c r="W149" s="203"/>
      <c r="X149" s="89" t="s">
        <v>9</v>
      </c>
    </row>
    <row r="150" spans="1:24" ht="12.75">
      <c r="A150" s="75" t="s">
        <v>43</v>
      </c>
      <c r="B150" s="198" t="e">
        <f>B145</f>
        <v>#REF!</v>
      </c>
      <c r="C150" s="76"/>
      <c r="D150" s="77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9"/>
      <c r="R150" s="79"/>
      <c r="S150" s="79"/>
      <c r="T150" s="79"/>
      <c r="U150" s="79"/>
      <c r="V150" s="79"/>
      <c r="W150" s="79"/>
      <c r="X150" s="214"/>
    </row>
    <row r="151" spans="1:24" ht="13.5" thickBot="1">
      <c r="A151" s="80" t="s">
        <v>28</v>
      </c>
      <c r="B151" s="199"/>
      <c r="C151" s="210"/>
      <c r="D151" s="209"/>
      <c r="E151" s="208"/>
      <c r="F151" s="209"/>
      <c r="G151" s="208"/>
      <c r="H151" s="209"/>
      <c r="I151" s="208"/>
      <c r="J151" s="209"/>
      <c r="K151" s="208"/>
      <c r="L151" s="209"/>
      <c r="M151" s="208"/>
      <c r="N151" s="209"/>
      <c r="O151" s="208"/>
      <c r="P151" s="209"/>
      <c r="Q151" s="208"/>
      <c r="R151" s="209"/>
      <c r="S151" s="208"/>
      <c r="T151" s="209"/>
      <c r="U151" s="208"/>
      <c r="V151" s="210"/>
      <c r="W151" s="209"/>
      <c r="X151" s="216"/>
    </row>
    <row r="152" spans="1:25" ht="12.75">
      <c r="A152" s="81"/>
      <c r="B152" s="198" t="e">
        <f>B147</f>
        <v>#REF!</v>
      </c>
      <c r="C152" s="82"/>
      <c r="D152" s="83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9"/>
      <c r="R152" s="79"/>
      <c r="S152" s="79"/>
      <c r="T152" s="79"/>
      <c r="U152" s="79"/>
      <c r="V152" s="79"/>
      <c r="W152" s="79"/>
      <c r="X152" s="214"/>
      <c r="Y152" s="84"/>
    </row>
    <row r="153" spans="1:25" ht="13.5" thickBot="1">
      <c r="A153" s="85"/>
      <c r="B153" s="200"/>
      <c r="C153" s="205"/>
      <c r="D153" s="206"/>
      <c r="E153" s="207"/>
      <c r="F153" s="206"/>
      <c r="G153" s="207"/>
      <c r="H153" s="206"/>
      <c r="I153" s="207"/>
      <c r="J153" s="206"/>
      <c r="K153" s="207"/>
      <c r="L153" s="206"/>
      <c r="M153" s="207"/>
      <c r="N153" s="206"/>
      <c r="O153" s="207"/>
      <c r="P153" s="206"/>
      <c r="Q153" s="207"/>
      <c r="R153" s="206"/>
      <c r="S153" s="207"/>
      <c r="T153" s="206"/>
      <c r="U153" s="207"/>
      <c r="V153" s="205"/>
      <c r="W153" s="206"/>
      <c r="X153" s="215"/>
      <c r="Y153" s="86"/>
    </row>
    <row r="154" spans="1:24" ht="12.75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</row>
    <row r="155" spans="1:24" ht="12.75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</row>
    <row r="156" spans="1:24" ht="20.25">
      <c r="A156" s="221" t="str">
        <f>A125</f>
        <v>SM Mix Matzplayfinaler 2009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</row>
    <row r="157" spans="1:25" ht="12.75">
      <c r="A157" s="211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>
        <f>Resultatliste!A36</f>
        <v>6</v>
      </c>
    </row>
    <row r="158" spans="1:24" ht="18.75" thickBot="1">
      <c r="A158" s="65" t="s">
        <v>48</v>
      </c>
      <c r="B158" s="201" t="e">
        <f>Resultatliste!#REF!</f>
        <v>#REF!</v>
      </c>
      <c r="C158" s="201"/>
      <c r="D158" s="201"/>
      <c r="E158" s="201"/>
      <c r="F158" s="201"/>
      <c r="G158" s="201" t="s">
        <v>49</v>
      </c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</row>
    <row r="159" spans="1:24" ht="13.5" thickBot="1">
      <c r="A159" s="67"/>
      <c r="B159" s="68" t="s">
        <v>49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70"/>
      <c r="R159" s="70"/>
      <c r="S159" s="70"/>
      <c r="T159" s="70"/>
      <c r="U159" s="70"/>
      <c r="V159" s="70"/>
      <c r="W159" s="70"/>
      <c r="X159" s="71"/>
    </row>
    <row r="160" spans="1:24" ht="12.75">
      <c r="A160" s="72" t="s">
        <v>32</v>
      </c>
      <c r="B160" s="73"/>
      <c r="C160" s="202" t="s">
        <v>33</v>
      </c>
      <c r="D160" s="203"/>
      <c r="E160" s="204" t="s">
        <v>34</v>
      </c>
      <c r="F160" s="203"/>
      <c r="G160" s="204" t="s">
        <v>35</v>
      </c>
      <c r="H160" s="203"/>
      <c r="I160" s="204" t="s">
        <v>36</v>
      </c>
      <c r="J160" s="203"/>
      <c r="K160" s="204" t="s">
        <v>37</v>
      </c>
      <c r="L160" s="203"/>
      <c r="M160" s="204" t="s">
        <v>38</v>
      </c>
      <c r="N160" s="203"/>
      <c r="O160" s="204" t="s">
        <v>39</v>
      </c>
      <c r="P160" s="203"/>
      <c r="Q160" s="204" t="s">
        <v>40</v>
      </c>
      <c r="R160" s="203"/>
      <c r="S160" s="204" t="s">
        <v>41</v>
      </c>
      <c r="T160" s="203"/>
      <c r="U160" s="204" t="s">
        <v>42</v>
      </c>
      <c r="V160" s="202"/>
      <c r="W160" s="203"/>
      <c r="X160" s="74" t="s">
        <v>9</v>
      </c>
    </row>
    <row r="161" spans="1:24" ht="12.75">
      <c r="A161" s="75" t="s">
        <v>43</v>
      </c>
      <c r="B161" s="198" t="e">
        <f>Resultatliste!#REF!</f>
        <v>#REF!</v>
      </c>
      <c r="C161" s="76"/>
      <c r="D161" s="77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9"/>
      <c r="R161" s="79"/>
      <c r="S161" s="79"/>
      <c r="T161" s="79"/>
      <c r="U161" s="79"/>
      <c r="V161" s="79"/>
      <c r="W161" s="79"/>
      <c r="X161" s="214"/>
    </row>
    <row r="162" spans="1:24" ht="13.5" thickBot="1">
      <c r="A162" s="80" t="s">
        <v>28</v>
      </c>
      <c r="B162" s="199"/>
      <c r="C162" s="210"/>
      <c r="D162" s="209"/>
      <c r="E162" s="208"/>
      <c r="F162" s="209"/>
      <c r="G162" s="208"/>
      <c r="H162" s="209"/>
      <c r="I162" s="208"/>
      <c r="J162" s="209"/>
      <c r="K162" s="208"/>
      <c r="L162" s="209"/>
      <c r="M162" s="208"/>
      <c r="N162" s="209"/>
      <c r="O162" s="208"/>
      <c r="P162" s="209"/>
      <c r="Q162" s="208"/>
      <c r="R162" s="209"/>
      <c r="S162" s="208"/>
      <c r="T162" s="209"/>
      <c r="U162" s="208"/>
      <c r="V162" s="210"/>
      <c r="W162" s="209"/>
      <c r="X162" s="216"/>
    </row>
    <row r="163" spans="1:25" ht="12.75">
      <c r="A163" s="81"/>
      <c r="B163" s="198" t="e">
        <f>Resultatliste!#REF!</f>
        <v>#REF!</v>
      </c>
      <c r="C163" s="82"/>
      <c r="D163" s="83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9"/>
      <c r="R163" s="79"/>
      <c r="S163" s="79"/>
      <c r="T163" s="79"/>
      <c r="U163" s="79"/>
      <c r="V163" s="79"/>
      <c r="W163" s="79"/>
      <c r="X163" s="214"/>
      <c r="Y163" s="84"/>
    </row>
    <row r="164" spans="1:25" ht="13.5" thickBot="1">
      <c r="A164" s="85"/>
      <c r="B164" s="200"/>
      <c r="C164" s="205"/>
      <c r="D164" s="206"/>
      <c r="E164" s="207"/>
      <c r="F164" s="206"/>
      <c r="G164" s="207"/>
      <c r="H164" s="206"/>
      <c r="I164" s="207"/>
      <c r="J164" s="206"/>
      <c r="K164" s="207"/>
      <c r="L164" s="206"/>
      <c r="M164" s="207"/>
      <c r="N164" s="206"/>
      <c r="O164" s="207"/>
      <c r="P164" s="206"/>
      <c r="Q164" s="207"/>
      <c r="R164" s="206"/>
      <c r="S164" s="207"/>
      <c r="T164" s="206"/>
      <c r="U164" s="207"/>
      <c r="V164" s="205"/>
      <c r="W164" s="206"/>
      <c r="X164" s="215"/>
      <c r="Y164" s="86"/>
    </row>
    <row r="165" spans="1:24" ht="12.75">
      <c r="A165" s="87" t="s">
        <v>44</v>
      </c>
      <c r="B165" s="91"/>
      <c r="C165" s="202" t="s">
        <v>33</v>
      </c>
      <c r="D165" s="203"/>
      <c r="E165" s="204" t="s">
        <v>34</v>
      </c>
      <c r="F165" s="203"/>
      <c r="G165" s="204" t="s">
        <v>35</v>
      </c>
      <c r="H165" s="203"/>
      <c r="I165" s="204" t="s">
        <v>36</v>
      </c>
      <c r="J165" s="203"/>
      <c r="K165" s="204" t="s">
        <v>37</v>
      </c>
      <c r="L165" s="203"/>
      <c r="M165" s="204" t="s">
        <v>38</v>
      </c>
      <c r="N165" s="203"/>
      <c r="O165" s="204" t="s">
        <v>39</v>
      </c>
      <c r="P165" s="203"/>
      <c r="Q165" s="204" t="s">
        <v>40</v>
      </c>
      <c r="R165" s="203"/>
      <c r="S165" s="204" t="s">
        <v>41</v>
      </c>
      <c r="T165" s="203"/>
      <c r="U165" s="204" t="s">
        <v>42</v>
      </c>
      <c r="V165" s="202"/>
      <c r="W165" s="203"/>
      <c r="X165" s="89" t="s">
        <v>9</v>
      </c>
    </row>
    <row r="166" spans="1:24" ht="12.75">
      <c r="A166" s="75" t="s">
        <v>43</v>
      </c>
      <c r="B166" s="198" t="e">
        <f>B161</f>
        <v>#REF!</v>
      </c>
      <c r="C166" s="76"/>
      <c r="D166" s="77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9"/>
      <c r="R166" s="79"/>
      <c r="S166" s="79"/>
      <c r="T166" s="79"/>
      <c r="U166" s="79"/>
      <c r="V166" s="79"/>
      <c r="W166" s="79"/>
      <c r="X166" s="214"/>
    </row>
    <row r="167" spans="1:24" ht="13.5" thickBot="1">
      <c r="A167" s="80" t="s">
        <v>3</v>
      </c>
      <c r="B167" s="199"/>
      <c r="C167" s="210"/>
      <c r="D167" s="209"/>
      <c r="E167" s="208"/>
      <c r="F167" s="209"/>
      <c r="G167" s="208"/>
      <c r="H167" s="209"/>
      <c r="I167" s="208"/>
      <c r="J167" s="209"/>
      <c r="K167" s="208"/>
      <c r="L167" s="209"/>
      <c r="M167" s="208"/>
      <c r="N167" s="209"/>
      <c r="O167" s="208"/>
      <c r="P167" s="209"/>
      <c r="Q167" s="208"/>
      <c r="R167" s="209"/>
      <c r="S167" s="208"/>
      <c r="T167" s="209"/>
      <c r="U167" s="208"/>
      <c r="V167" s="210"/>
      <c r="W167" s="209"/>
      <c r="X167" s="216"/>
    </row>
    <row r="168" spans="1:25" ht="12.75">
      <c r="A168" s="81"/>
      <c r="B168" s="198" t="e">
        <f>B163</f>
        <v>#REF!</v>
      </c>
      <c r="C168" s="82"/>
      <c r="D168" s="83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9"/>
      <c r="R168" s="79"/>
      <c r="S168" s="79"/>
      <c r="T168" s="79"/>
      <c r="U168" s="79"/>
      <c r="V168" s="79"/>
      <c r="W168" s="79"/>
      <c r="X168" s="214"/>
      <c r="Y168" s="84" t="s">
        <v>49</v>
      </c>
    </row>
    <row r="169" spans="1:25" ht="13.5" thickBot="1">
      <c r="A169" s="85"/>
      <c r="B169" s="199"/>
      <c r="C169" s="205"/>
      <c r="D169" s="206"/>
      <c r="E169" s="207"/>
      <c r="F169" s="206"/>
      <c r="G169" s="207"/>
      <c r="H169" s="206"/>
      <c r="I169" s="207"/>
      <c r="J169" s="206"/>
      <c r="K169" s="207"/>
      <c r="L169" s="206"/>
      <c r="M169" s="207"/>
      <c r="N169" s="206"/>
      <c r="O169" s="207"/>
      <c r="P169" s="206"/>
      <c r="Q169" s="207"/>
      <c r="R169" s="206"/>
      <c r="S169" s="207"/>
      <c r="T169" s="206"/>
      <c r="U169" s="207"/>
      <c r="V169" s="205"/>
      <c r="W169" s="206"/>
      <c r="X169" s="215"/>
      <c r="Y169" s="86"/>
    </row>
    <row r="170" spans="1:24" ht="12.75">
      <c r="A170" s="87" t="s">
        <v>45</v>
      </c>
      <c r="B170" s="88"/>
      <c r="C170" s="202" t="s">
        <v>33</v>
      </c>
      <c r="D170" s="203"/>
      <c r="E170" s="204" t="s">
        <v>34</v>
      </c>
      <c r="F170" s="203"/>
      <c r="G170" s="204" t="s">
        <v>35</v>
      </c>
      <c r="H170" s="203"/>
      <c r="I170" s="204" t="s">
        <v>36</v>
      </c>
      <c r="J170" s="203"/>
      <c r="K170" s="204" t="s">
        <v>37</v>
      </c>
      <c r="L170" s="203"/>
      <c r="M170" s="204" t="s">
        <v>38</v>
      </c>
      <c r="N170" s="203"/>
      <c r="O170" s="204" t="s">
        <v>39</v>
      </c>
      <c r="P170" s="203"/>
      <c r="Q170" s="204" t="s">
        <v>40</v>
      </c>
      <c r="R170" s="203"/>
      <c r="S170" s="204" t="s">
        <v>41</v>
      </c>
      <c r="T170" s="203"/>
      <c r="U170" s="204" t="s">
        <v>42</v>
      </c>
      <c r="V170" s="202"/>
      <c r="W170" s="203"/>
      <c r="X170" s="89" t="s">
        <v>9</v>
      </c>
    </row>
    <row r="171" spans="1:24" ht="12.75">
      <c r="A171" s="75" t="s">
        <v>43</v>
      </c>
      <c r="B171" s="198" t="e">
        <f>B166</f>
        <v>#REF!</v>
      </c>
      <c r="C171" s="76"/>
      <c r="D171" s="77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9"/>
      <c r="R171" s="79"/>
      <c r="S171" s="79"/>
      <c r="T171" s="79"/>
      <c r="U171" s="79"/>
      <c r="V171" s="79"/>
      <c r="W171" s="79"/>
      <c r="X171" s="214"/>
    </row>
    <row r="172" spans="1:24" ht="13.5" thickBot="1">
      <c r="A172" s="80" t="s">
        <v>26</v>
      </c>
      <c r="B172" s="199"/>
      <c r="C172" s="210"/>
      <c r="D172" s="209"/>
      <c r="E172" s="208"/>
      <c r="F172" s="209"/>
      <c r="G172" s="208"/>
      <c r="H172" s="209"/>
      <c r="I172" s="208"/>
      <c r="J172" s="209"/>
      <c r="K172" s="208"/>
      <c r="L172" s="209"/>
      <c r="M172" s="208"/>
      <c r="N172" s="209"/>
      <c r="O172" s="208"/>
      <c r="P172" s="209"/>
      <c r="Q172" s="208"/>
      <c r="R172" s="209"/>
      <c r="S172" s="208"/>
      <c r="T172" s="209"/>
      <c r="U172" s="208"/>
      <c r="V172" s="210"/>
      <c r="W172" s="209"/>
      <c r="X172" s="216"/>
    </row>
    <row r="173" spans="1:25" ht="12.75">
      <c r="A173" s="81"/>
      <c r="B173" s="198" t="e">
        <f>B168</f>
        <v>#REF!</v>
      </c>
      <c r="C173" s="82"/>
      <c r="D173" s="83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9"/>
      <c r="R173" s="79"/>
      <c r="S173" s="79"/>
      <c r="T173" s="79"/>
      <c r="U173" s="79"/>
      <c r="V173" s="79"/>
      <c r="W173" s="79"/>
      <c r="X173" s="214"/>
      <c r="Y173" s="84"/>
    </row>
    <row r="174" spans="1:25" ht="13.5" thickBot="1">
      <c r="A174" s="85"/>
      <c r="B174" s="199"/>
      <c r="C174" s="205"/>
      <c r="D174" s="206"/>
      <c r="E174" s="207"/>
      <c r="F174" s="206"/>
      <c r="G174" s="207"/>
      <c r="H174" s="206"/>
      <c r="I174" s="207"/>
      <c r="J174" s="206"/>
      <c r="K174" s="207"/>
      <c r="L174" s="206"/>
      <c r="M174" s="207"/>
      <c r="N174" s="206"/>
      <c r="O174" s="207"/>
      <c r="P174" s="206"/>
      <c r="Q174" s="207"/>
      <c r="R174" s="206"/>
      <c r="S174" s="207"/>
      <c r="T174" s="206"/>
      <c r="U174" s="207"/>
      <c r="V174" s="205"/>
      <c r="W174" s="206"/>
      <c r="X174" s="215"/>
      <c r="Y174" s="86"/>
    </row>
    <row r="175" spans="1:24" ht="12.75">
      <c r="A175" s="87" t="s">
        <v>46</v>
      </c>
      <c r="B175" s="88"/>
      <c r="C175" s="202" t="s">
        <v>33</v>
      </c>
      <c r="D175" s="203"/>
      <c r="E175" s="204" t="s">
        <v>34</v>
      </c>
      <c r="F175" s="203"/>
      <c r="G175" s="204" t="s">
        <v>35</v>
      </c>
      <c r="H175" s="203"/>
      <c r="I175" s="204" t="s">
        <v>36</v>
      </c>
      <c r="J175" s="203"/>
      <c r="K175" s="204" t="s">
        <v>37</v>
      </c>
      <c r="L175" s="203"/>
      <c r="M175" s="204" t="s">
        <v>38</v>
      </c>
      <c r="N175" s="203"/>
      <c r="O175" s="204" t="s">
        <v>39</v>
      </c>
      <c r="P175" s="203"/>
      <c r="Q175" s="204" t="s">
        <v>40</v>
      </c>
      <c r="R175" s="203"/>
      <c r="S175" s="204" t="s">
        <v>41</v>
      </c>
      <c r="T175" s="203"/>
      <c r="U175" s="204" t="s">
        <v>42</v>
      </c>
      <c r="V175" s="202"/>
      <c r="W175" s="203"/>
      <c r="X175" s="89" t="s">
        <v>9</v>
      </c>
    </row>
    <row r="176" spans="1:24" ht="12.75">
      <c r="A176" s="75" t="s">
        <v>43</v>
      </c>
      <c r="B176" s="198" t="e">
        <f>B171</f>
        <v>#REF!</v>
      </c>
      <c r="C176" s="76"/>
      <c r="D176" s="77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9"/>
      <c r="R176" s="79"/>
      <c r="S176" s="79"/>
      <c r="T176" s="79"/>
      <c r="U176" s="79"/>
      <c r="V176" s="79"/>
      <c r="W176" s="79"/>
      <c r="X176" s="214"/>
    </row>
    <row r="177" spans="1:24" ht="13.5" thickBot="1">
      <c r="A177" s="80" t="s">
        <v>28</v>
      </c>
      <c r="B177" s="199"/>
      <c r="C177" s="210"/>
      <c r="D177" s="209"/>
      <c r="E177" s="208"/>
      <c r="F177" s="209"/>
      <c r="G177" s="208"/>
      <c r="H177" s="209"/>
      <c r="I177" s="208"/>
      <c r="J177" s="209"/>
      <c r="K177" s="208"/>
      <c r="L177" s="209"/>
      <c r="M177" s="208"/>
      <c r="N177" s="209"/>
      <c r="O177" s="208"/>
      <c r="P177" s="209"/>
      <c r="Q177" s="208"/>
      <c r="R177" s="209"/>
      <c r="S177" s="208"/>
      <c r="T177" s="209"/>
      <c r="U177" s="208"/>
      <c r="V177" s="210"/>
      <c r="W177" s="209"/>
      <c r="X177" s="216"/>
    </row>
    <row r="178" spans="1:25" ht="12.75">
      <c r="A178" s="81"/>
      <c r="B178" s="198" t="e">
        <f>B173</f>
        <v>#REF!</v>
      </c>
      <c r="C178" s="82"/>
      <c r="D178" s="83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9"/>
      <c r="R178" s="79"/>
      <c r="S178" s="79"/>
      <c r="T178" s="79"/>
      <c r="U178" s="79"/>
      <c r="V178" s="79"/>
      <c r="W178" s="79"/>
      <c r="X178" s="214"/>
      <c r="Y178" s="84"/>
    </row>
    <row r="179" spans="1:25" ht="13.5" thickBot="1">
      <c r="A179" s="85"/>
      <c r="B179" s="199"/>
      <c r="C179" s="205"/>
      <c r="D179" s="206"/>
      <c r="E179" s="207"/>
      <c r="F179" s="206"/>
      <c r="G179" s="207"/>
      <c r="H179" s="206"/>
      <c r="I179" s="207"/>
      <c r="J179" s="206"/>
      <c r="K179" s="207"/>
      <c r="L179" s="206"/>
      <c r="M179" s="207"/>
      <c r="N179" s="206"/>
      <c r="O179" s="207"/>
      <c r="P179" s="206"/>
      <c r="Q179" s="207"/>
      <c r="R179" s="206"/>
      <c r="S179" s="207"/>
      <c r="T179" s="206"/>
      <c r="U179" s="207"/>
      <c r="V179" s="205"/>
      <c r="W179" s="206"/>
      <c r="X179" s="215"/>
      <c r="Y179" s="86"/>
    </row>
    <row r="180" spans="1:24" ht="12.75">
      <c r="A180" s="87" t="s">
        <v>47</v>
      </c>
      <c r="B180" s="88"/>
      <c r="C180" s="202" t="s">
        <v>33</v>
      </c>
      <c r="D180" s="203"/>
      <c r="E180" s="204" t="s">
        <v>34</v>
      </c>
      <c r="F180" s="203"/>
      <c r="G180" s="204" t="s">
        <v>35</v>
      </c>
      <c r="H180" s="203"/>
      <c r="I180" s="204" t="s">
        <v>36</v>
      </c>
      <c r="J180" s="203"/>
      <c r="K180" s="204" t="s">
        <v>37</v>
      </c>
      <c r="L180" s="203"/>
      <c r="M180" s="204" t="s">
        <v>38</v>
      </c>
      <c r="N180" s="203"/>
      <c r="O180" s="204" t="s">
        <v>39</v>
      </c>
      <c r="P180" s="203"/>
      <c r="Q180" s="204" t="s">
        <v>40</v>
      </c>
      <c r="R180" s="203"/>
      <c r="S180" s="204" t="s">
        <v>41</v>
      </c>
      <c r="T180" s="203"/>
      <c r="U180" s="204" t="s">
        <v>42</v>
      </c>
      <c r="V180" s="202"/>
      <c r="W180" s="203"/>
      <c r="X180" s="89" t="s">
        <v>9</v>
      </c>
    </row>
    <row r="181" spans="1:24" ht="12.75">
      <c r="A181" s="75" t="s">
        <v>43</v>
      </c>
      <c r="B181" s="198" t="e">
        <f>B176</f>
        <v>#REF!</v>
      </c>
      <c r="C181" s="76"/>
      <c r="D181" s="77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9"/>
      <c r="R181" s="79"/>
      <c r="S181" s="79"/>
      <c r="T181" s="79"/>
      <c r="U181" s="79"/>
      <c r="V181" s="79"/>
      <c r="W181" s="79"/>
      <c r="X181" s="214"/>
    </row>
    <row r="182" spans="1:24" ht="13.5" thickBot="1">
      <c r="A182" s="80" t="s">
        <v>27</v>
      </c>
      <c r="B182" s="199"/>
      <c r="C182" s="210"/>
      <c r="D182" s="209"/>
      <c r="E182" s="208"/>
      <c r="F182" s="209"/>
      <c r="G182" s="208"/>
      <c r="H182" s="209"/>
      <c r="I182" s="208"/>
      <c r="J182" s="209"/>
      <c r="K182" s="208"/>
      <c r="L182" s="209"/>
      <c r="M182" s="208"/>
      <c r="N182" s="209"/>
      <c r="O182" s="208"/>
      <c r="P182" s="209"/>
      <c r="Q182" s="208"/>
      <c r="R182" s="209"/>
      <c r="S182" s="208"/>
      <c r="T182" s="209"/>
      <c r="U182" s="208"/>
      <c r="V182" s="210"/>
      <c r="W182" s="209"/>
      <c r="X182" s="216"/>
    </row>
    <row r="183" spans="1:25" ht="12.75">
      <c r="A183" s="81"/>
      <c r="B183" s="198" t="e">
        <f>B178</f>
        <v>#REF!</v>
      </c>
      <c r="C183" s="82"/>
      <c r="D183" s="83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9"/>
      <c r="R183" s="79"/>
      <c r="S183" s="79"/>
      <c r="T183" s="79"/>
      <c r="U183" s="79"/>
      <c r="V183" s="79"/>
      <c r="W183" s="79"/>
      <c r="X183" s="214"/>
      <c r="Y183" s="84"/>
    </row>
    <row r="184" spans="1:25" ht="13.5" thickBot="1">
      <c r="A184" s="85"/>
      <c r="B184" s="200"/>
      <c r="C184" s="205"/>
      <c r="D184" s="206"/>
      <c r="E184" s="207"/>
      <c r="F184" s="206"/>
      <c r="G184" s="207"/>
      <c r="H184" s="206"/>
      <c r="I184" s="207"/>
      <c r="J184" s="206"/>
      <c r="K184" s="207"/>
      <c r="L184" s="206"/>
      <c r="M184" s="207"/>
      <c r="N184" s="206"/>
      <c r="O184" s="207"/>
      <c r="P184" s="206"/>
      <c r="Q184" s="207"/>
      <c r="R184" s="206"/>
      <c r="S184" s="207"/>
      <c r="T184" s="206"/>
      <c r="U184" s="207"/>
      <c r="V184" s="205"/>
      <c r="W184" s="206"/>
      <c r="X184" s="215"/>
      <c r="Y184" s="86"/>
    </row>
    <row r="185" spans="1:24" ht="12.75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</row>
  </sheetData>
  <sheetProtection/>
  <mergeCells count="1062">
    <mergeCell ref="B183:B184"/>
    <mergeCell ref="X183:X184"/>
    <mergeCell ref="C184:D184"/>
    <mergeCell ref="E184:F184"/>
    <mergeCell ref="G184:H184"/>
    <mergeCell ref="I184:J184"/>
    <mergeCell ref="K184:L184"/>
    <mergeCell ref="M184:N184"/>
    <mergeCell ref="S182:T182"/>
    <mergeCell ref="U182:W182"/>
    <mergeCell ref="S180:T180"/>
    <mergeCell ref="U180:W180"/>
    <mergeCell ref="O184:P184"/>
    <mergeCell ref="Q184:R184"/>
    <mergeCell ref="O182:P182"/>
    <mergeCell ref="Q182:R182"/>
    <mergeCell ref="S184:T184"/>
    <mergeCell ref="U184:W184"/>
    <mergeCell ref="O180:P180"/>
    <mergeCell ref="Q180:R180"/>
    <mergeCell ref="B181:B182"/>
    <mergeCell ref="X181:X182"/>
    <mergeCell ref="C182:D182"/>
    <mergeCell ref="E182:F182"/>
    <mergeCell ref="G182:H182"/>
    <mergeCell ref="I182:J182"/>
    <mergeCell ref="K182:L182"/>
    <mergeCell ref="M182:N182"/>
    <mergeCell ref="C180:D180"/>
    <mergeCell ref="E180:F180"/>
    <mergeCell ref="G180:H180"/>
    <mergeCell ref="I180:J180"/>
    <mergeCell ref="K180:L180"/>
    <mergeCell ref="M180:N180"/>
    <mergeCell ref="K179:L179"/>
    <mergeCell ref="M179:N179"/>
    <mergeCell ref="O179:P179"/>
    <mergeCell ref="Q179:R179"/>
    <mergeCell ref="S179:T179"/>
    <mergeCell ref="U179:W179"/>
    <mergeCell ref="O177:P177"/>
    <mergeCell ref="Q177:R177"/>
    <mergeCell ref="S177:T177"/>
    <mergeCell ref="U177:W177"/>
    <mergeCell ref="B178:B179"/>
    <mergeCell ref="X178:X179"/>
    <mergeCell ref="C179:D179"/>
    <mergeCell ref="E179:F179"/>
    <mergeCell ref="G179:H179"/>
    <mergeCell ref="I179:J179"/>
    <mergeCell ref="S175:T175"/>
    <mergeCell ref="U175:W175"/>
    <mergeCell ref="B176:B177"/>
    <mergeCell ref="X176:X177"/>
    <mergeCell ref="C177:D177"/>
    <mergeCell ref="E177:F177"/>
    <mergeCell ref="G177:H177"/>
    <mergeCell ref="I177:J177"/>
    <mergeCell ref="K177:L177"/>
    <mergeCell ref="M177:N177"/>
    <mergeCell ref="S174:T174"/>
    <mergeCell ref="U174:W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B173:B174"/>
    <mergeCell ref="X173:X174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K172:L172"/>
    <mergeCell ref="M172:N172"/>
    <mergeCell ref="O172:P172"/>
    <mergeCell ref="Q172:R172"/>
    <mergeCell ref="S172:T172"/>
    <mergeCell ref="U172:W172"/>
    <mergeCell ref="O170:P170"/>
    <mergeCell ref="Q170:R170"/>
    <mergeCell ref="S170:T170"/>
    <mergeCell ref="U170:W170"/>
    <mergeCell ref="B171:B172"/>
    <mergeCell ref="X171:X172"/>
    <mergeCell ref="C172:D172"/>
    <mergeCell ref="E172:F172"/>
    <mergeCell ref="G172:H172"/>
    <mergeCell ref="I172:J172"/>
    <mergeCell ref="C170:D170"/>
    <mergeCell ref="E170:F170"/>
    <mergeCell ref="G170:H170"/>
    <mergeCell ref="I170:J170"/>
    <mergeCell ref="K170:L170"/>
    <mergeCell ref="M170:N170"/>
    <mergeCell ref="K169:L169"/>
    <mergeCell ref="M169:N169"/>
    <mergeCell ref="O169:P169"/>
    <mergeCell ref="Q169:R169"/>
    <mergeCell ref="S169:T169"/>
    <mergeCell ref="U169:W169"/>
    <mergeCell ref="O167:P167"/>
    <mergeCell ref="Q167:R167"/>
    <mergeCell ref="S167:T167"/>
    <mergeCell ref="U167:W167"/>
    <mergeCell ref="B168:B169"/>
    <mergeCell ref="X168:X169"/>
    <mergeCell ref="C169:D169"/>
    <mergeCell ref="E169:F169"/>
    <mergeCell ref="G169:H169"/>
    <mergeCell ref="I169:J169"/>
    <mergeCell ref="S165:T165"/>
    <mergeCell ref="U165:W165"/>
    <mergeCell ref="B166:B167"/>
    <mergeCell ref="X166:X167"/>
    <mergeCell ref="C167:D167"/>
    <mergeCell ref="E167:F167"/>
    <mergeCell ref="G167:H167"/>
    <mergeCell ref="I167:J167"/>
    <mergeCell ref="K167:L167"/>
    <mergeCell ref="M167:N167"/>
    <mergeCell ref="S164:T164"/>
    <mergeCell ref="U164:W164"/>
    <mergeCell ref="C165:D165"/>
    <mergeCell ref="E165:F165"/>
    <mergeCell ref="G165:H165"/>
    <mergeCell ref="I165:J165"/>
    <mergeCell ref="K165:L165"/>
    <mergeCell ref="M165:N165"/>
    <mergeCell ref="O165:P165"/>
    <mergeCell ref="Q165:R165"/>
    <mergeCell ref="B163:B164"/>
    <mergeCell ref="X163:X164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X161:X162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M160:N160"/>
    <mergeCell ref="O160:P160"/>
    <mergeCell ref="Q160:R160"/>
    <mergeCell ref="S160:T160"/>
    <mergeCell ref="U160:W160"/>
    <mergeCell ref="B161:B162"/>
    <mergeCell ref="U162:W162"/>
    <mergeCell ref="K153:L153"/>
    <mergeCell ref="M153:N153"/>
    <mergeCell ref="B158:F158"/>
    <mergeCell ref="G158:I158"/>
    <mergeCell ref="J158:X158"/>
    <mergeCell ref="C160:D160"/>
    <mergeCell ref="E160:F160"/>
    <mergeCell ref="G160:H160"/>
    <mergeCell ref="I160:J160"/>
    <mergeCell ref="K160:L160"/>
    <mergeCell ref="A156:X156"/>
    <mergeCell ref="A157:F157"/>
    <mergeCell ref="G157:Q157"/>
    <mergeCell ref="R157:X157"/>
    <mergeCell ref="B152:B153"/>
    <mergeCell ref="X152:X153"/>
    <mergeCell ref="C153:D153"/>
    <mergeCell ref="E153:F153"/>
    <mergeCell ref="G153:H153"/>
    <mergeCell ref="I153:J153"/>
    <mergeCell ref="S151:T151"/>
    <mergeCell ref="U151:W151"/>
    <mergeCell ref="S149:T149"/>
    <mergeCell ref="U149:W149"/>
    <mergeCell ref="O153:P153"/>
    <mergeCell ref="Q153:R153"/>
    <mergeCell ref="O151:P151"/>
    <mergeCell ref="Q151:R151"/>
    <mergeCell ref="S153:T153"/>
    <mergeCell ref="U153:W153"/>
    <mergeCell ref="O149:P149"/>
    <mergeCell ref="Q149:R149"/>
    <mergeCell ref="B150:B151"/>
    <mergeCell ref="X150:X151"/>
    <mergeCell ref="C151:D151"/>
    <mergeCell ref="E151:F151"/>
    <mergeCell ref="G151:H151"/>
    <mergeCell ref="I151:J151"/>
    <mergeCell ref="K151:L151"/>
    <mergeCell ref="M151:N151"/>
    <mergeCell ref="C149:D149"/>
    <mergeCell ref="E149:F149"/>
    <mergeCell ref="G149:H149"/>
    <mergeCell ref="I149:J149"/>
    <mergeCell ref="K149:L149"/>
    <mergeCell ref="M149:N149"/>
    <mergeCell ref="K148:L148"/>
    <mergeCell ref="M148:N148"/>
    <mergeCell ref="O148:P148"/>
    <mergeCell ref="Q148:R148"/>
    <mergeCell ref="S148:T148"/>
    <mergeCell ref="U148:W148"/>
    <mergeCell ref="O146:P146"/>
    <mergeCell ref="Q146:R146"/>
    <mergeCell ref="S146:T146"/>
    <mergeCell ref="U146:W146"/>
    <mergeCell ref="B147:B148"/>
    <mergeCell ref="X147:X148"/>
    <mergeCell ref="C148:D148"/>
    <mergeCell ref="E148:F148"/>
    <mergeCell ref="G148:H148"/>
    <mergeCell ref="I148:J148"/>
    <mergeCell ref="S144:T144"/>
    <mergeCell ref="U144:W144"/>
    <mergeCell ref="B145:B146"/>
    <mergeCell ref="X145:X146"/>
    <mergeCell ref="C146:D146"/>
    <mergeCell ref="E146:F146"/>
    <mergeCell ref="G146:H146"/>
    <mergeCell ref="I146:J146"/>
    <mergeCell ref="K146:L146"/>
    <mergeCell ref="M146:N146"/>
    <mergeCell ref="S143:T143"/>
    <mergeCell ref="U143:W143"/>
    <mergeCell ref="C144:D144"/>
    <mergeCell ref="E144:F144"/>
    <mergeCell ref="G144:H144"/>
    <mergeCell ref="I144:J144"/>
    <mergeCell ref="K144:L144"/>
    <mergeCell ref="M144:N144"/>
    <mergeCell ref="O144:P144"/>
    <mergeCell ref="Q144:R144"/>
    <mergeCell ref="B142:B143"/>
    <mergeCell ref="X142:X143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K141:L141"/>
    <mergeCell ref="M141:N141"/>
    <mergeCell ref="O141:P141"/>
    <mergeCell ref="Q141:R141"/>
    <mergeCell ref="S141:T141"/>
    <mergeCell ref="U141:W141"/>
    <mergeCell ref="O139:P139"/>
    <mergeCell ref="Q139:R139"/>
    <mergeCell ref="S139:T139"/>
    <mergeCell ref="U139:W139"/>
    <mergeCell ref="B140:B141"/>
    <mergeCell ref="X140:X141"/>
    <mergeCell ref="C141:D141"/>
    <mergeCell ref="E141:F141"/>
    <mergeCell ref="G141:H141"/>
    <mergeCell ref="I141:J141"/>
    <mergeCell ref="C139:D139"/>
    <mergeCell ref="E139:F139"/>
    <mergeCell ref="G139:H139"/>
    <mergeCell ref="I139:J139"/>
    <mergeCell ref="K139:L139"/>
    <mergeCell ref="M139:N139"/>
    <mergeCell ref="K138:L138"/>
    <mergeCell ref="M138:N138"/>
    <mergeCell ref="O138:P138"/>
    <mergeCell ref="Q138:R138"/>
    <mergeCell ref="S138:T138"/>
    <mergeCell ref="U138:W138"/>
    <mergeCell ref="O136:P136"/>
    <mergeCell ref="Q136:R136"/>
    <mergeCell ref="S136:T136"/>
    <mergeCell ref="U136:W136"/>
    <mergeCell ref="B137:B138"/>
    <mergeCell ref="X137:X138"/>
    <mergeCell ref="C138:D138"/>
    <mergeCell ref="E138:F138"/>
    <mergeCell ref="G138:H138"/>
    <mergeCell ref="I138:J138"/>
    <mergeCell ref="S134:T134"/>
    <mergeCell ref="U134:W134"/>
    <mergeCell ref="B135:B136"/>
    <mergeCell ref="X135:X136"/>
    <mergeCell ref="C136:D136"/>
    <mergeCell ref="E136:F136"/>
    <mergeCell ref="G136:H136"/>
    <mergeCell ref="I136:J136"/>
    <mergeCell ref="K136:L136"/>
    <mergeCell ref="M136:N136"/>
    <mergeCell ref="S133:T133"/>
    <mergeCell ref="U133:W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B132:B133"/>
    <mergeCell ref="X132:X133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X130:X131"/>
    <mergeCell ref="C131:D131"/>
    <mergeCell ref="E131:F131"/>
    <mergeCell ref="G131:H131"/>
    <mergeCell ref="I131:J131"/>
    <mergeCell ref="K131:L131"/>
    <mergeCell ref="M131:N131"/>
    <mergeCell ref="O131:P131"/>
    <mergeCell ref="Q131:R131"/>
    <mergeCell ref="S131:T131"/>
    <mergeCell ref="M129:N129"/>
    <mergeCell ref="O129:P129"/>
    <mergeCell ref="Q129:R129"/>
    <mergeCell ref="S129:T129"/>
    <mergeCell ref="U129:W129"/>
    <mergeCell ref="B130:B131"/>
    <mergeCell ref="U131:W131"/>
    <mergeCell ref="K122:L122"/>
    <mergeCell ref="M122:N122"/>
    <mergeCell ref="B127:F127"/>
    <mergeCell ref="G127:I127"/>
    <mergeCell ref="J127:X127"/>
    <mergeCell ref="C129:D129"/>
    <mergeCell ref="E129:F129"/>
    <mergeCell ref="G129:H129"/>
    <mergeCell ref="I129:J129"/>
    <mergeCell ref="K129:L129"/>
    <mergeCell ref="A125:X125"/>
    <mergeCell ref="A126:F126"/>
    <mergeCell ref="G126:Q126"/>
    <mergeCell ref="R126:X126"/>
    <mergeCell ref="B121:B122"/>
    <mergeCell ref="X121:X122"/>
    <mergeCell ref="C122:D122"/>
    <mergeCell ref="E122:F122"/>
    <mergeCell ref="G122:H122"/>
    <mergeCell ref="I122:J122"/>
    <mergeCell ref="S120:T120"/>
    <mergeCell ref="U120:W120"/>
    <mergeCell ref="S118:T118"/>
    <mergeCell ref="U118:W118"/>
    <mergeCell ref="O122:P122"/>
    <mergeCell ref="Q122:R122"/>
    <mergeCell ref="O120:P120"/>
    <mergeCell ref="Q120:R120"/>
    <mergeCell ref="S122:T122"/>
    <mergeCell ref="U122:W122"/>
    <mergeCell ref="O118:P118"/>
    <mergeCell ref="Q118:R118"/>
    <mergeCell ref="B119:B120"/>
    <mergeCell ref="X119:X120"/>
    <mergeCell ref="C120:D120"/>
    <mergeCell ref="E120:F120"/>
    <mergeCell ref="G120:H120"/>
    <mergeCell ref="I120:J120"/>
    <mergeCell ref="K120:L120"/>
    <mergeCell ref="M120:N120"/>
    <mergeCell ref="C118:D118"/>
    <mergeCell ref="E118:F118"/>
    <mergeCell ref="G118:H118"/>
    <mergeCell ref="I118:J118"/>
    <mergeCell ref="K118:L118"/>
    <mergeCell ref="M118:N118"/>
    <mergeCell ref="K117:L117"/>
    <mergeCell ref="M117:N117"/>
    <mergeCell ref="O117:P117"/>
    <mergeCell ref="Q117:R117"/>
    <mergeCell ref="S117:T117"/>
    <mergeCell ref="U117:W117"/>
    <mergeCell ref="O115:P115"/>
    <mergeCell ref="Q115:R115"/>
    <mergeCell ref="S115:T115"/>
    <mergeCell ref="U115:W115"/>
    <mergeCell ref="B116:B117"/>
    <mergeCell ref="X116:X117"/>
    <mergeCell ref="C117:D117"/>
    <mergeCell ref="E117:F117"/>
    <mergeCell ref="G117:H117"/>
    <mergeCell ref="I117:J117"/>
    <mergeCell ref="S113:T113"/>
    <mergeCell ref="U113:W113"/>
    <mergeCell ref="B114:B115"/>
    <mergeCell ref="X114:X115"/>
    <mergeCell ref="C115:D115"/>
    <mergeCell ref="E115:F115"/>
    <mergeCell ref="G115:H115"/>
    <mergeCell ref="I115:J115"/>
    <mergeCell ref="K115:L115"/>
    <mergeCell ref="M115:N115"/>
    <mergeCell ref="S112:T112"/>
    <mergeCell ref="U112:W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B111:B112"/>
    <mergeCell ref="X111:X112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K110:L110"/>
    <mergeCell ref="M110:N110"/>
    <mergeCell ref="O110:P110"/>
    <mergeCell ref="Q110:R110"/>
    <mergeCell ref="S110:T110"/>
    <mergeCell ref="U110:W110"/>
    <mergeCell ref="O108:P108"/>
    <mergeCell ref="Q108:R108"/>
    <mergeCell ref="S108:T108"/>
    <mergeCell ref="U108:W108"/>
    <mergeCell ref="B109:B110"/>
    <mergeCell ref="X109:X110"/>
    <mergeCell ref="C110:D110"/>
    <mergeCell ref="E110:F110"/>
    <mergeCell ref="G110:H110"/>
    <mergeCell ref="I110:J110"/>
    <mergeCell ref="C108:D108"/>
    <mergeCell ref="E108:F108"/>
    <mergeCell ref="G108:H108"/>
    <mergeCell ref="I108:J108"/>
    <mergeCell ref="K108:L108"/>
    <mergeCell ref="M108:N108"/>
    <mergeCell ref="K107:L107"/>
    <mergeCell ref="M107:N107"/>
    <mergeCell ref="O107:P107"/>
    <mergeCell ref="Q107:R107"/>
    <mergeCell ref="S107:T107"/>
    <mergeCell ref="U107:W107"/>
    <mergeCell ref="O105:P105"/>
    <mergeCell ref="Q105:R105"/>
    <mergeCell ref="S105:T105"/>
    <mergeCell ref="U105:W105"/>
    <mergeCell ref="B106:B107"/>
    <mergeCell ref="X106:X107"/>
    <mergeCell ref="C107:D107"/>
    <mergeCell ref="E107:F107"/>
    <mergeCell ref="G107:H107"/>
    <mergeCell ref="I107:J107"/>
    <mergeCell ref="S103:T103"/>
    <mergeCell ref="U103:W103"/>
    <mergeCell ref="B104:B105"/>
    <mergeCell ref="X104:X105"/>
    <mergeCell ref="C105:D105"/>
    <mergeCell ref="E105:F105"/>
    <mergeCell ref="G105:H105"/>
    <mergeCell ref="I105:J105"/>
    <mergeCell ref="K105:L105"/>
    <mergeCell ref="M105:N105"/>
    <mergeCell ref="S102:T102"/>
    <mergeCell ref="U102:W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B101:B102"/>
    <mergeCell ref="X101:X102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X99:X100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M98:N98"/>
    <mergeCell ref="O98:P98"/>
    <mergeCell ref="Q98:R98"/>
    <mergeCell ref="S98:T98"/>
    <mergeCell ref="U98:W98"/>
    <mergeCell ref="B99:B100"/>
    <mergeCell ref="U100:W100"/>
    <mergeCell ref="K91:L91"/>
    <mergeCell ref="M91:N91"/>
    <mergeCell ref="B96:F96"/>
    <mergeCell ref="G96:I96"/>
    <mergeCell ref="J96:X96"/>
    <mergeCell ref="C98:D98"/>
    <mergeCell ref="E98:F98"/>
    <mergeCell ref="G98:H98"/>
    <mergeCell ref="I98:J98"/>
    <mergeCell ref="K98:L98"/>
    <mergeCell ref="A94:X94"/>
    <mergeCell ref="A95:F95"/>
    <mergeCell ref="G95:Q95"/>
    <mergeCell ref="R95:X95"/>
    <mergeCell ref="B90:B91"/>
    <mergeCell ref="X90:X91"/>
    <mergeCell ref="C91:D91"/>
    <mergeCell ref="E91:F91"/>
    <mergeCell ref="G91:H91"/>
    <mergeCell ref="I91:J91"/>
    <mergeCell ref="S89:T89"/>
    <mergeCell ref="U89:W89"/>
    <mergeCell ref="S87:T87"/>
    <mergeCell ref="U87:W87"/>
    <mergeCell ref="O91:P91"/>
    <mergeCell ref="Q91:R91"/>
    <mergeCell ref="O89:P89"/>
    <mergeCell ref="Q89:R89"/>
    <mergeCell ref="S91:T91"/>
    <mergeCell ref="U91:W91"/>
    <mergeCell ref="O87:P87"/>
    <mergeCell ref="Q87:R87"/>
    <mergeCell ref="B88:B89"/>
    <mergeCell ref="X88:X89"/>
    <mergeCell ref="C89:D89"/>
    <mergeCell ref="E89:F89"/>
    <mergeCell ref="G89:H89"/>
    <mergeCell ref="I89:J89"/>
    <mergeCell ref="K89:L89"/>
    <mergeCell ref="M89:N89"/>
    <mergeCell ref="C87:D87"/>
    <mergeCell ref="E87:F87"/>
    <mergeCell ref="G87:H87"/>
    <mergeCell ref="I87:J87"/>
    <mergeCell ref="K87:L87"/>
    <mergeCell ref="M87:N87"/>
    <mergeCell ref="K86:L86"/>
    <mergeCell ref="M86:N86"/>
    <mergeCell ref="O86:P86"/>
    <mergeCell ref="Q86:R86"/>
    <mergeCell ref="S86:T86"/>
    <mergeCell ref="U86:W86"/>
    <mergeCell ref="O84:P84"/>
    <mergeCell ref="Q84:R84"/>
    <mergeCell ref="S84:T84"/>
    <mergeCell ref="U84:W84"/>
    <mergeCell ref="B85:B86"/>
    <mergeCell ref="X85:X86"/>
    <mergeCell ref="C86:D86"/>
    <mergeCell ref="E86:F86"/>
    <mergeCell ref="G86:H86"/>
    <mergeCell ref="I86:J86"/>
    <mergeCell ref="S82:T82"/>
    <mergeCell ref="U82:W82"/>
    <mergeCell ref="B83:B84"/>
    <mergeCell ref="X83:X84"/>
    <mergeCell ref="C84:D84"/>
    <mergeCell ref="E84:F84"/>
    <mergeCell ref="G84:H84"/>
    <mergeCell ref="I84:J84"/>
    <mergeCell ref="K84:L84"/>
    <mergeCell ref="M84:N84"/>
    <mergeCell ref="S81:T81"/>
    <mergeCell ref="U81:W81"/>
    <mergeCell ref="C82:D82"/>
    <mergeCell ref="E82:F82"/>
    <mergeCell ref="G82:H82"/>
    <mergeCell ref="I82:J82"/>
    <mergeCell ref="K82:L82"/>
    <mergeCell ref="M82:N82"/>
    <mergeCell ref="O82:P82"/>
    <mergeCell ref="Q82:R82"/>
    <mergeCell ref="B80:B81"/>
    <mergeCell ref="X80:X81"/>
    <mergeCell ref="C81:D81"/>
    <mergeCell ref="E81:F81"/>
    <mergeCell ref="G81:H81"/>
    <mergeCell ref="I81:J81"/>
    <mergeCell ref="K81:L81"/>
    <mergeCell ref="M81:N81"/>
    <mergeCell ref="O81:P81"/>
    <mergeCell ref="Q81:R81"/>
    <mergeCell ref="K79:L79"/>
    <mergeCell ref="M79:N79"/>
    <mergeCell ref="O79:P79"/>
    <mergeCell ref="Q79:R79"/>
    <mergeCell ref="S79:T79"/>
    <mergeCell ref="U79:W79"/>
    <mergeCell ref="O77:P77"/>
    <mergeCell ref="Q77:R77"/>
    <mergeCell ref="S77:T77"/>
    <mergeCell ref="U77:W77"/>
    <mergeCell ref="B78:B79"/>
    <mergeCell ref="X78:X79"/>
    <mergeCell ref="C79:D79"/>
    <mergeCell ref="E79:F79"/>
    <mergeCell ref="G79:H79"/>
    <mergeCell ref="I79:J79"/>
    <mergeCell ref="C77:D77"/>
    <mergeCell ref="E77:F77"/>
    <mergeCell ref="G77:H77"/>
    <mergeCell ref="I77:J77"/>
    <mergeCell ref="K77:L77"/>
    <mergeCell ref="M77:N77"/>
    <mergeCell ref="K76:L76"/>
    <mergeCell ref="M76:N76"/>
    <mergeCell ref="O76:P76"/>
    <mergeCell ref="Q76:R76"/>
    <mergeCell ref="S76:T76"/>
    <mergeCell ref="U76:W76"/>
    <mergeCell ref="O74:P74"/>
    <mergeCell ref="Q74:R74"/>
    <mergeCell ref="S74:T74"/>
    <mergeCell ref="U74:W74"/>
    <mergeCell ref="B75:B76"/>
    <mergeCell ref="X75:X76"/>
    <mergeCell ref="C76:D76"/>
    <mergeCell ref="E76:F76"/>
    <mergeCell ref="G76:H76"/>
    <mergeCell ref="I76:J76"/>
    <mergeCell ref="S72:T72"/>
    <mergeCell ref="U72:W72"/>
    <mergeCell ref="B73:B74"/>
    <mergeCell ref="X73:X74"/>
    <mergeCell ref="C74:D74"/>
    <mergeCell ref="E74:F74"/>
    <mergeCell ref="G74:H74"/>
    <mergeCell ref="I74:J74"/>
    <mergeCell ref="K74:L74"/>
    <mergeCell ref="M74:N74"/>
    <mergeCell ref="S71:T71"/>
    <mergeCell ref="U71:W71"/>
    <mergeCell ref="C72:D72"/>
    <mergeCell ref="E72:F72"/>
    <mergeCell ref="G72:H72"/>
    <mergeCell ref="I72:J72"/>
    <mergeCell ref="K72:L72"/>
    <mergeCell ref="M72:N72"/>
    <mergeCell ref="O72:P72"/>
    <mergeCell ref="Q72:R72"/>
    <mergeCell ref="B70:B71"/>
    <mergeCell ref="X70:X71"/>
    <mergeCell ref="C71:D71"/>
    <mergeCell ref="E71:F71"/>
    <mergeCell ref="G71:H71"/>
    <mergeCell ref="I71:J71"/>
    <mergeCell ref="K71:L71"/>
    <mergeCell ref="M71:N71"/>
    <mergeCell ref="O71:P71"/>
    <mergeCell ref="Q71:R71"/>
    <mergeCell ref="X68:X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M67:N67"/>
    <mergeCell ref="O67:P67"/>
    <mergeCell ref="Q67:R67"/>
    <mergeCell ref="S67:T67"/>
    <mergeCell ref="U67:W67"/>
    <mergeCell ref="B68:B69"/>
    <mergeCell ref="U69:W69"/>
    <mergeCell ref="K60:L60"/>
    <mergeCell ref="M60:N60"/>
    <mergeCell ref="B65:F65"/>
    <mergeCell ref="G65:I65"/>
    <mergeCell ref="J65:X65"/>
    <mergeCell ref="C67:D67"/>
    <mergeCell ref="E67:F67"/>
    <mergeCell ref="G67:H67"/>
    <mergeCell ref="I67:J67"/>
    <mergeCell ref="K67:L67"/>
    <mergeCell ref="A63:X63"/>
    <mergeCell ref="A64:F64"/>
    <mergeCell ref="G64:Q64"/>
    <mergeCell ref="R64:X64"/>
    <mergeCell ref="B59:B60"/>
    <mergeCell ref="X59:X60"/>
    <mergeCell ref="C60:D60"/>
    <mergeCell ref="E60:F60"/>
    <mergeCell ref="G60:H60"/>
    <mergeCell ref="I60:J60"/>
    <mergeCell ref="S58:T58"/>
    <mergeCell ref="U58:W58"/>
    <mergeCell ref="S56:T56"/>
    <mergeCell ref="U56:W56"/>
    <mergeCell ref="O60:P60"/>
    <mergeCell ref="Q60:R60"/>
    <mergeCell ref="O58:P58"/>
    <mergeCell ref="Q58:R58"/>
    <mergeCell ref="S60:T60"/>
    <mergeCell ref="U60:W60"/>
    <mergeCell ref="O56:P56"/>
    <mergeCell ref="Q56:R56"/>
    <mergeCell ref="B57:B58"/>
    <mergeCell ref="X57:X58"/>
    <mergeCell ref="C58:D58"/>
    <mergeCell ref="E58:F58"/>
    <mergeCell ref="G58:H58"/>
    <mergeCell ref="I58:J58"/>
    <mergeCell ref="K58:L58"/>
    <mergeCell ref="M58:N58"/>
    <mergeCell ref="C56:D56"/>
    <mergeCell ref="E56:F56"/>
    <mergeCell ref="G56:H56"/>
    <mergeCell ref="I56:J56"/>
    <mergeCell ref="K56:L56"/>
    <mergeCell ref="M56:N56"/>
    <mergeCell ref="K55:L55"/>
    <mergeCell ref="M55:N55"/>
    <mergeCell ref="O55:P55"/>
    <mergeCell ref="Q55:R55"/>
    <mergeCell ref="S55:T55"/>
    <mergeCell ref="U55:W55"/>
    <mergeCell ref="O53:P53"/>
    <mergeCell ref="Q53:R53"/>
    <mergeCell ref="S53:T53"/>
    <mergeCell ref="U53:W53"/>
    <mergeCell ref="B54:B55"/>
    <mergeCell ref="X54:X55"/>
    <mergeCell ref="C55:D55"/>
    <mergeCell ref="E55:F55"/>
    <mergeCell ref="G55:H55"/>
    <mergeCell ref="I55:J55"/>
    <mergeCell ref="S51:T51"/>
    <mergeCell ref="U51:W51"/>
    <mergeCell ref="B52:B53"/>
    <mergeCell ref="X52:X53"/>
    <mergeCell ref="C53:D53"/>
    <mergeCell ref="E53:F53"/>
    <mergeCell ref="G53:H53"/>
    <mergeCell ref="I53:J53"/>
    <mergeCell ref="K53:L53"/>
    <mergeCell ref="M53:N53"/>
    <mergeCell ref="S50:T50"/>
    <mergeCell ref="U50:W50"/>
    <mergeCell ref="C51:D51"/>
    <mergeCell ref="E51:F51"/>
    <mergeCell ref="G51:H51"/>
    <mergeCell ref="I51:J51"/>
    <mergeCell ref="K51:L51"/>
    <mergeCell ref="M51:N51"/>
    <mergeCell ref="O51:P51"/>
    <mergeCell ref="Q51:R51"/>
    <mergeCell ref="B49:B50"/>
    <mergeCell ref="X49:X50"/>
    <mergeCell ref="C50:D50"/>
    <mergeCell ref="E50:F50"/>
    <mergeCell ref="G50:H50"/>
    <mergeCell ref="I50:J50"/>
    <mergeCell ref="K50:L50"/>
    <mergeCell ref="M50:N50"/>
    <mergeCell ref="O50:P50"/>
    <mergeCell ref="Q50:R50"/>
    <mergeCell ref="K48:L48"/>
    <mergeCell ref="M48:N48"/>
    <mergeCell ref="O48:P48"/>
    <mergeCell ref="Q48:R48"/>
    <mergeCell ref="S48:T48"/>
    <mergeCell ref="U48:W48"/>
    <mergeCell ref="O46:P46"/>
    <mergeCell ref="Q46:R46"/>
    <mergeCell ref="S46:T46"/>
    <mergeCell ref="U46:W46"/>
    <mergeCell ref="B47:B48"/>
    <mergeCell ref="X47:X48"/>
    <mergeCell ref="C48:D48"/>
    <mergeCell ref="E48:F48"/>
    <mergeCell ref="G48:H48"/>
    <mergeCell ref="I48:J48"/>
    <mergeCell ref="C46:D46"/>
    <mergeCell ref="E46:F46"/>
    <mergeCell ref="G46:H46"/>
    <mergeCell ref="I46:J46"/>
    <mergeCell ref="K46:L46"/>
    <mergeCell ref="M46:N46"/>
    <mergeCell ref="K45:L45"/>
    <mergeCell ref="M45:N45"/>
    <mergeCell ref="O45:P45"/>
    <mergeCell ref="Q45:R45"/>
    <mergeCell ref="S45:T45"/>
    <mergeCell ref="U45:W45"/>
    <mergeCell ref="O43:P43"/>
    <mergeCell ref="Q43:R43"/>
    <mergeCell ref="S43:T43"/>
    <mergeCell ref="U43:W43"/>
    <mergeCell ref="B44:B45"/>
    <mergeCell ref="X44:X45"/>
    <mergeCell ref="C45:D45"/>
    <mergeCell ref="E45:F45"/>
    <mergeCell ref="G45:H45"/>
    <mergeCell ref="I45:J45"/>
    <mergeCell ref="S41:T41"/>
    <mergeCell ref="U41:W41"/>
    <mergeCell ref="B42:B43"/>
    <mergeCell ref="X42:X43"/>
    <mergeCell ref="C43:D43"/>
    <mergeCell ref="E43:F43"/>
    <mergeCell ref="G43:H43"/>
    <mergeCell ref="I43:J43"/>
    <mergeCell ref="K43:L43"/>
    <mergeCell ref="M43:N43"/>
    <mergeCell ref="S40:T40"/>
    <mergeCell ref="U40:W40"/>
    <mergeCell ref="C41:D41"/>
    <mergeCell ref="E41:F41"/>
    <mergeCell ref="G41:H41"/>
    <mergeCell ref="I41:J41"/>
    <mergeCell ref="K41:L41"/>
    <mergeCell ref="M41:N41"/>
    <mergeCell ref="O41:P41"/>
    <mergeCell ref="Q41:R41"/>
    <mergeCell ref="B39:B40"/>
    <mergeCell ref="X39:X40"/>
    <mergeCell ref="C40:D40"/>
    <mergeCell ref="E40:F40"/>
    <mergeCell ref="G40:H40"/>
    <mergeCell ref="I40:J40"/>
    <mergeCell ref="K40:L40"/>
    <mergeCell ref="M40:N40"/>
    <mergeCell ref="O40:P40"/>
    <mergeCell ref="Q40:R40"/>
    <mergeCell ref="X37:X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M36:N36"/>
    <mergeCell ref="O36:P36"/>
    <mergeCell ref="Q36:R36"/>
    <mergeCell ref="S36:T36"/>
    <mergeCell ref="U36:W36"/>
    <mergeCell ref="B37:B38"/>
    <mergeCell ref="U38:W38"/>
    <mergeCell ref="K29:L29"/>
    <mergeCell ref="M29:N29"/>
    <mergeCell ref="B34:F34"/>
    <mergeCell ref="G34:I34"/>
    <mergeCell ref="J34:X34"/>
    <mergeCell ref="C36:D36"/>
    <mergeCell ref="E36:F36"/>
    <mergeCell ref="G36:H36"/>
    <mergeCell ref="I36:J36"/>
    <mergeCell ref="K36:L36"/>
    <mergeCell ref="A32:X32"/>
    <mergeCell ref="A33:F33"/>
    <mergeCell ref="G33:Q33"/>
    <mergeCell ref="R33:X33"/>
    <mergeCell ref="B28:B29"/>
    <mergeCell ref="X28:X29"/>
    <mergeCell ref="C29:D29"/>
    <mergeCell ref="E29:F29"/>
    <mergeCell ref="G29:H29"/>
    <mergeCell ref="I29:J29"/>
    <mergeCell ref="S27:T27"/>
    <mergeCell ref="U27:W27"/>
    <mergeCell ref="S25:T25"/>
    <mergeCell ref="U25:W25"/>
    <mergeCell ref="O29:P29"/>
    <mergeCell ref="Q29:R29"/>
    <mergeCell ref="O27:P27"/>
    <mergeCell ref="Q27:R27"/>
    <mergeCell ref="S29:T29"/>
    <mergeCell ref="U29:W29"/>
    <mergeCell ref="O25:P25"/>
    <mergeCell ref="Q25:R25"/>
    <mergeCell ref="B26:B27"/>
    <mergeCell ref="X26:X27"/>
    <mergeCell ref="C27:D27"/>
    <mergeCell ref="E27:F27"/>
    <mergeCell ref="G27:H27"/>
    <mergeCell ref="I27:J27"/>
    <mergeCell ref="K27:L27"/>
    <mergeCell ref="M27:N27"/>
    <mergeCell ref="C25:D25"/>
    <mergeCell ref="E25:F25"/>
    <mergeCell ref="G25:H25"/>
    <mergeCell ref="I25:J25"/>
    <mergeCell ref="K25:L25"/>
    <mergeCell ref="M25:N25"/>
    <mergeCell ref="K24:L24"/>
    <mergeCell ref="M24:N24"/>
    <mergeCell ref="O24:P24"/>
    <mergeCell ref="Q24:R24"/>
    <mergeCell ref="S24:T24"/>
    <mergeCell ref="U24:W24"/>
    <mergeCell ref="O22:P22"/>
    <mergeCell ref="Q22:R22"/>
    <mergeCell ref="S22:T22"/>
    <mergeCell ref="U22:W22"/>
    <mergeCell ref="B23:B24"/>
    <mergeCell ref="X23:X24"/>
    <mergeCell ref="C24:D24"/>
    <mergeCell ref="E24:F24"/>
    <mergeCell ref="G24:H24"/>
    <mergeCell ref="I24:J24"/>
    <mergeCell ref="S20:T20"/>
    <mergeCell ref="U20:W20"/>
    <mergeCell ref="B21:B22"/>
    <mergeCell ref="X21:X22"/>
    <mergeCell ref="C22:D22"/>
    <mergeCell ref="E22:F22"/>
    <mergeCell ref="G22:H22"/>
    <mergeCell ref="I22:J22"/>
    <mergeCell ref="K22:L22"/>
    <mergeCell ref="M22:N22"/>
    <mergeCell ref="S19:T19"/>
    <mergeCell ref="U19:W19"/>
    <mergeCell ref="C20:D20"/>
    <mergeCell ref="E20:F20"/>
    <mergeCell ref="G20:H20"/>
    <mergeCell ref="I20:J20"/>
    <mergeCell ref="K20:L20"/>
    <mergeCell ref="M20:N20"/>
    <mergeCell ref="O20:P20"/>
    <mergeCell ref="Q20:R20"/>
    <mergeCell ref="B18:B19"/>
    <mergeCell ref="X18:X19"/>
    <mergeCell ref="C19:D19"/>
    <mergeCell ref="E19:F19"/>
    <mergeCell ref="G19:H19"/>
    <mergeCell ref="I19:J19"/>
    <mergeCell ref="K19:L19"/>
    <mergeCell ref="M19:N19"/>
    <mergeCell ref="O19:P19"/>
    <mergeCell ref="Q19:R19"/>
    <mergeCell ref="K17:L17"/>
    <mergeCell ref="M17:N17"/>
    <mergeCell ref="O17:P17"/>
    <mergeCell ref="Q17:R17"/>
    <mergeCell ref="S17:T17"/>
    <mergeCell ref="U17:W17"/>
    <mergeCell ref="O15:P15"/>
    <mergeCell ref="Q15:R15"/>
    <mergeCell ref="S15:T15"/>
    <mergeCell ref="U15:W15"/>
    <mergeCell ref="B16:B17"/>
    <mergeCell ref="X16:X17"/>
    <mergeCell ref="C17:D17"/>
    <mergeCell ref="E17:F17"/>
    <mergeCell ref="G17:H17"/>
    <mergeCell ref="I17:J17"/>
    <mergeCell ref="C15:D15"/>
    <mergeCell ref="E15:F15"/>
    <mergeCell ref="G15:H15"/>
    <mergeCell ref="I15:J15"/>
    <mergeCell ref="K15:L15"/>
    <mergeCell ref="M15:N15"/>
    <mergeCell ref="K14:L14"/>
    <mergeCell ref="M14:N14"/>
    <mergeCell ref="O14:P14"/>
    <mergeCell ref="Q14:R14"/>
    <mergeCell ref="S14:T14"/>
    <mergeCell ref="U14:W14"/>
    <mergeCell ref="O12:P12"/>
    <mergeCell ref="Q12:R12"/>
    <mergeCell ref="S12:T12"/>
    <mergeCell ref="U12:W12"/>
    <mergeCell ref="B13:B14"/>
    <mergeCell ref="X13:X14"/>
    <mergeCell ref="C14:D14"/>
    <mergeCell ref="E14:F14"/>
    <mergeCell ref="G14:H14"/>
    <mergeCell ref="I14:J14"/>
    <mergeCell ref="S10:T10"/>
    <mergeCell ref="U10:W10"/>
    <mergeCell ref="B11:B12"/>
    <mergeCell ref="X11:X12"/>
    <mergeCell ref="C12:D12"/>
    <mergeCell ref="E12:F12"/>
    <mergeCell ref="G12:H12"/>
    <mergeCell ref="I12:J12"/>
    <mergeCell ref="K12:L12"/>
    <mergeCell ref="M12:N12"/>
    <mergeCell ref="S9:T9"/>
    <mergeCell ref="U9:W9"/>
    <mergeCell ref="C10:D10"/>
    <mergeCell ref="E10:F10"/>
    <mergeCell ref="G10:H10"/>
    <mergeCell ref="I10:J10"/>
    <mergeCell ref="K10:L10"/>
    <mergeCell ref="M10:N10"/>
    <mergeCell ref="O10:P10"/>
    <mergeCell ref="Q10:R10"/>
    <mergeCell ref="B8:B9"/>
    <mergeCell ref="X8:X9"/>
    <mergeCell ref="C9:D9"/>
    <mergeCell ref="E9:F9"/>
    <mergeCell ref="G9:H9"/>
    <mergeCell ref="I9:J9"/>
    <mergeCell ref="K9:L9"/>
    <mergeCell ref="M9:N9"/>
    <mergeCell ref="O9:P9"/>
    <mergeCell ref="Q9:R9"/>
    <mergeCell ref="X6:X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B6:B7"/>
    <mergeCell ref="U7:W7"/>
    <mergeCell ref="C5:D5"/>
    <mergeCell ref="E5:F5"/>
    <mergeCell ref="G5:H5"/>
    <mergeCell ref="I5:J5"/>
    <mergeCell ref="K5:L5"/>
    <mergeCell ref="M5:N5"/>
    <mergeCell ref="O5:P5"/>
    <mergeCell ref="Q5:R5"/>
    <mergeCell ref="A1:Y1"/>
    <mergeCell ref="A2:F2"/>
    <mergeCell ref="G2:Q2"/>
    <mergeCell ref="R2:X2"/>
    <mergeCell ref="B3:F3"/>
    <mergeCell ref="G3:I3"/>
    <mergeCell ref="J3:X3"/>
    <mergeCell ref="S5:T5"/>
    <mergeCell ref="U5:W5"/>
  </mergeCells>
  <printOptions/>
  <pageMargins left="0.7874015748031497" right="0.7874015748031497" top="1.3779527559055118" bottom="1.1811023622047245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Petersen</dc:creator>
  <cp:keywords/>
  <dc:description/>
  <cp:lastModifiedBy>Claus Petersen</cp:lastModifiedBy>
  <cp:lastPrinted>2009-10-18T17:33:13Z</cp:lastPrinted>
  <dcterms:created xsi:type="dcterms:W3CDTF">2006-03-17T07:54:37Z</dcterms:created>
  <dcterms:modified xsi:type="dcterms:W3CDTF">2009-10-18T17:34:16Z</dcterms:modified>
  <cp:category/>
  <cp:version/>
  <cp:contentType/>
  <cp:contentStatus/>
</cp:coreProperties>
</file>